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 firstSheet="6" activeTab="6"/>
  </bookViews>
  <sheets>
    <sheet name="II Semestre 2019" sheetId="1" state="hidden" r:id="rId1"/>
    <sheet name="Anual 2020" sheetId="2" state="hidden" r:id="rId2"/>
    <sheet name="31-05-2021" sheetId="3" state="hidden" r:id="rId3"/>
    <sheet name="30-06-2021" sheetId="4" state="hidden" r:id="rId4"/>
    <sheet name="30-09-2021" sheetId="5" state="hidden" r:id="rId5"/>
    <sheet name="31-12-2021" sheetId="6" state="hidden" r:id="rId6"/>
    <sheet name="30-06-2022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 l="1"/>
  <c r="D39" i="7"/>
  <c r="E14" i="7" l="1"/>
  <c r="O39" i="7" l="1"/>
  <c r="N39" i="7"/>
  <c r="M39" i="7"/>
  <c r="L39" i="7"/>
  <c r="K39" i="7"/>
  <c r="I39" i="7"/>
  <c r="H39" i="7"/>
  <c r="F39" i="7"/>
  <c r="G38" i="7"/>
  <c r="J38" i="7" s="1"/>
  <c r="E38" i="7"/>
  <c r="G37" i="7"/>
  <c r="J37" i="7" s="1"/>
  <c r="E37" i="7"/>
  <c r="J36" i="7"/>
  <c r="G36" i="7"/>
  <c r="E36" i="7"/>
  <c r="J35" i="7"/>
  <c r="G35" i="7"/>
  <c r="E35" i="7"/>
  <c r="G34" i="7"/>
  <c r="J34" i="7" s="1"/>
  <c r="E34" i="7"/>
  <c r="G33" i="7"/>
  <c r="J33" i="7" s="1"/>
  <c r="E33" i="7"/>
  <c r="J32" i="7"/>
  <c r="G32" i="7"/>
  <c r="E32" i="7"/>
  <c r="J31" i="7"/>
  <c r="G31" i="7"/>
  <c r="E31" i="7"/>
  <c r="G30" i="7"/>
  <c r="J30" i="7" s="1"/>
  <c r="E30" i="7"/>
  <c r="G29" i="7"/>
  <c r="J29" i="7" s="1"/>
  <c r="E29" i="7"/>
  <c r="J28" i="7"/>
  <c r="G28" i="7"/>
  <c r="E28" i="7"/>
  <c r="J27" i="7"/>
  <c r="G27" i="7"/>
  <c r="E27" i="7"/>
  <c r="G26" i="7"/>
  <c r="J26" i="7" s="1"/>
  <c r="E26" i="7"/>
  <c r="G25" i="7"/>
  <c r="J25" i="7" s="1"/>
  <c r="E25" i="7"/>
  <c r="J24" i="7"/>
  <c r="G24" i="7"/>
  <c r="E24" i="7"/>
  <c r="J23" i="7"/>
  <c r="G23" i="7"/>
  <c r="E23" i="7"/>
  <c r="G22" i="7"/>
  <c r="J22" i="7" s="1"/>
  <c r="E22" i="7"/>
  <c r="G21" i="7"/>
  <c r="J21" i="7" s="1"/>
  <c r="E21" i="7"/>
  <c r="J20" i="7"/>
  <c r="G20" i="7"/>
  <c r="E20" i="7"/>
  <c r="J19" i="7"/>
  <c r="G19" i="7"/>
  <c r="E19" i="7"/>
  <c r="G18" i="7"/>
  <c r="J18" i="7" s="1"/>
  <c r="E18" i="7"/>
  <c r="G17" i="7"/>
  <c r="J17" i="7" s="1"/>
  <c r="E17" i="7"/>
  <c r="J16" i="7"/>
  <c r="G16" i="7"/>
  <c r="E16" i="7"/>
  <c r="J15" i="7"/>
  <c r="G15" i="7"/>
  <c r="E15" i="7"/>
  <c r="E39" i="7" s="1"/>
  <c r="G14" i="7"/>
  <c r="J14" i="7" s="1"/>
  <c r="E13" i="7"/>
  <c r="G12" i="7"/>
  <c r="J12" i="7" s="1"/>
  <c r="E12" i="7"/>
  <c r="G11" i="7"/>
  <c r="G39" i="7" s="1"/>
  <c r="E11" i="7"/>
  <c r="J11" i="7" l="1"/>
  <c r="J39" i="7" s="1"/>
  <c r="M39" i="6"/>
  <c r="L39" i="6"/>
  <c r="K39" i="6"/>
  <c r="I39" i="6"/>
  <c r="H39" i="6"/>
  <c r="F39" i="6"/>
  <c r="D39" i="6"/>
  <c r="C39" i="6"/>
  <c r="J38" i="6"/>
  <c r="G38" i="6"/>
  <c r="E38" i="6"/>
  <c r="G37" i="6"/>
  <c r="J37" i="6" s="1"/>
  <c r="E37" i="6"/>
  <c r="G36" i="6"/>
  <c r="J36" i="6" s="1"/>
  <c r="E36" i="6"/>
  <c r="J35" i="6"/>
  <c r="G35" i="6"/>
  <c r="E35" i="6"/>
  <c r="J34" i="6"/>
  <c r="G34" i="6"/>
  <c r="E34" i="6"/>
  <c r="G33" i="6"/>
  <c r="J33" i="6" s="1"/>
  <c r="E33" i="6"/>
  <c r="G32" i="6"/>
  <c r="J32" i="6" s="1"/>
  <c r="E32" i="6"/>
  <c r="J31" i="6"/>
  <c r="G31" i="6"/>
  <c r="E31" i="6"/>
  <c r="J30" i="6"/>
  <c r="G30" i="6"/>
  <c r="E30" i="6"/>
  <c r="G29" i="6"/>
  <c r="J29" i="6" s="1"/>
  <c r="E29" i="6"/>
  <c r="G28" i="6"/>
  <c r="J28" i="6" s="1"/>
  <c r="E28" i="6"/>
  <c r="J27" i="6"/>
  <c r="G27" i="6"/>
  <c r="E27" i="6"/>
  <c r="J26" i="6"/>
  <c r="G26" i="6"/>
  <c r="E26" i="6"/>
  <c r="G25" i="6"/>
  <c r="J25" i="6" s="1"/>
  <c r="E25" i="6"/>
  <c r="G24" i="6"/>
  <c r="J24" i="6" s="1"/>
  <c r="E24" i="6"/>
  <c r="J23" i="6"/>
  <c r="G23" i="6"/>
  <c r="E23" i="6"/>
  <c r="J22" i="6"/>
  <c r="G22" i="6"/>
  <c r="E22" i="6"/>
  <c r="G21" i="6"/>
  <c r="J21" i="6" s="1"/>
  <c r="E21" i="6"/>
  <c r="G20" i="6"/>
  <c r="J20" i="6" s="1"/>
  <c r="E20" i="6"/>
  <c r="J19" i="6"/>
  <c r="G19" i="6"/>
  <c r="E19" i="6"/>
  <c r="J18" i="6"/>
  <c r="G18" i="6"/>
  <c r="E18" i="6"/>
  <c r="G17" i="6"/>
  <c r="J17" i="6" s="1"/>
  <c r="E17" i="6"/>
  <c r="G16" i="6"/>
  <c r="J16" i="6" s="1"/>
  <c r="E16" i="6"/>
  <c r="G15" i="6"/>
  <c r="J15" i="6" s="1"/>
  <c r="E15" i="6"/>
  <c r="J14" i="6"/>
  <c r="G14" i="6"/>
  <c r="E14" i="6"/>
  <c r="E13" i="6"/>
  <c r="J12" i="6"/>
  <c r="G12" i="6"/>
  <c r="E12" i="6"/>
  <c r="G11" i="6"/>
  <c r="G39" i="6" s="1"/>
  <c r="E11" i="6"/>
  <c r="E39" i="6" l="1"/>
  <c r="J11" i="6"/>
  <c r="J39" i="6" s="1"/>
  <c r="E18" i="5"/>
  <c r="M39" i="5"/>
  <c r="L39" i="5"/>
  <c r="K39" i="5"/>
  <c r="I39" i="5"/>
  <c r="H39" i="5"/>
  <c r="F39" i="5"/>
  <c r="D39" i="5"/>
  <c r="C39" i="5"/>
  <c r="J38" i="5"/>
  <c r="G38" i="5"/>
  <c r="E38" i="5"/>
  <c r="G37" i="5"/>
  <c r="J37" i="5" s="1"/>
  <c r="E37" i="5"/>
  <c r="G36" i="5"/>
  <c r="J36" i="5" s="1"/>
  <c r="E36" i="5"/>
  <c r="G35" i="5"/>
  <c r="J35" i="5" s="1"/>
  <c r="E35" i="5"/>
  <c r="J34" i="5"/>
  <c r="G34" i="5"/>
  <c r="E34" i="5"/>
  <c r="G33" i="5"/>
  <c r="J33" i="5" s="1"/>
  <c r="E33" i="5"/>
  <c r="G32" i="5"/>
  <c r="J32" i="5" s="1"/>
  <c r="E32" i="5"/>
  <c r="G31" i="5"/>
  <c r="J31" i="5" s="1"/>
  <c r="E31" i="5"/>
  <c r="J30" i="5"/>
  <c r="G30" i="5"/>
  <c r="E30" i="5"/>
  <c r="G29" i="5"/>
  <c r="J29" i="5" s="1"/>
  <c r="E29" i="5"/>
  <c r="G28" i="5"/>
  <c r="J28" i="5" s="1"/>
  <c r="E28" i="5"/>
  <c r="G27" i="5"/>
  <c r="J27" i="5" s="1"/>
  <c r="E27" i="5"/>
  <c r="J26" i="5"/>
  <c r="G26" i="5"/>
  <c r="E26" i="5"/>
  <c r="G25" i="5"/>
  <c r="J25" i="5" s="1"/>
  <c r="E25" i="5"/>
  <c r="G24" i="5"/>
  <c r="J24" i="5" s="1"/>
  <c r="E24" i="5"/>
  <c r="G23" i="5"/>
  <c r="J23" i="5" s="1"/>
  <c r="E23" i="5"/>
  <c r="J22" i="5"/>
  <c r="G22" i="5"/>
  <c r="E22" i="5"/>
  <c r="G21" i="5"/>
  <c r="J21" i="5" s="1"/>
  <c r="E21" i="5"/>
  <c r="G20" i="5"/>
  <c r="J20" i="5" s="1"/>
  <c r="E20" i="5"/>
  <c r="G19" i="5"/>
  <c r="J19" i="5" s="1"/>
  <c r="E19" i="5"/>
  <c r="J18" i="5"/>
  <c r="G18" i="5"/>
  <c r="G17" i="5"/>
  <c r="J17" i="5" s="1"/>
  <c r="E17" i="5"/>
  <c r="G16" i="5"/>
  <c r="J16" i="5" s="1"/>
  <c r="E16" i="5"/>
  <c r="G15" i="5"/>
  <c r="J15" i="5" s="1"/>
  <c r="E15" i="5"/>
  <c r="J14" i="5"/>
  <c r="G14" i="5"/>
  <c r="E14" i="5"/>
  <c r="E13" i="5"/>
  <c r="J12" i="5"/>
  <c r="G12" i="5"/>
  <c r="E12" i="5"/>
  <c r="G11" i="5"/>
  <c r="G39" i="5" s="1"/>
  <c r="E11" i="5"/>
  <c r="E39" i="5" l="1"/>
  <c r="J11" i="5"/>
  <c r="J39" i="5" s="1"/>
  <c r="M39" i="4"/>
  <c r="L39" i="4"/>
  <c r="K39" i="4"/>
  <c r="I39" i="4"/>
  <c r="H39" i="4"/>
  <c r="F39" i="4"/>
  <c r="D39" i="4"/>
  <c r="C39" i="4"/>
  <c r="J38" i="4"/>
  <c r="G38" i="4"/>
  <c r="E38" i="4"/>
  <c r="G37" i="4"/>
  <c r="J37" i="4" s="1"/>
  <c r="E37" i="4"/>
  <c r="G36" i="4"/>
  <c r="J36" i="4" s="1"/>
  <c r="E36" i="4"/>
  <c r="J35" i="4"/>
  <c r="G35" i="4"/>
  <c r="E35" i="4"/>
  <c r="J34" i="4"/>
  <c r="G34" i="4"/>
  <c r="E34" i="4"/>
  <c r="G33" i="4"/>
  <c r="J33" i="4" s="1"/>
  <c r="E33" i="4"/>
  <c r="G32" i="4"/>
  <c r="J32" i="4" s="1"/>
  <c r="E32" i="4"/>
  <c r="J31" i="4"/>
  <c r="G31" i="4"/>
  <c r="E31" i="4"/>
  <c r="J30" i="4"/>
  <c r="G30" i="4"/>
  <c r="E30" i="4"/>
  <c r="G29" i="4"/>
  <c r="J29" i="4" s="1"/>
  <c r="E29" i="4"/>
  <c r="G28" i="4"/>
  <c r="J28" i="4" s="1"/>
  <c r="E28" i="4"/>
  <c r="J27" i="4"/>
  <c r="G27" i="4"/>
  <c r="E27" i="4"/>
  <c r="J26" i="4"/>
  <c r="G26" i="4"/>
  <c r="E26" i="4"/>
  <c r="G25" i="4"/>
  <c r="J25" i="4" s="1"/>
  <c r="E25" i="4"/>
  <c r="G24" i="4"/>
  <c r="J24" i="4" s="1"/>
  <c r="E24" i="4"/>
  <c r="J23" i="4"/>
  <c r="G23" i="4"/>
  <c r="E23" i="4"/>
  <c r="J22" i="4"/>
  <c r="G22" i="4"/>
  <c r="E22" i="4"/>
  <c r="G21" i="4"/>
  <c r="J21" i="4" s="1"/>
  <c r="E21" i="4"/>
  <c r="G20" i="4"/>
  <c r="J20" i="4" s="1"/>
  <c r="E20" i="4"/>
  <c r="J19" i="4"/>
  <c r="G19" i="4"/>
  <c r="E19" i="4"/>
  <c r="J18" i="4"/>
  <c r="G18" i="4"/>
  <c r="E18" i="4"/>
  <c r="G17" i="4"/>
  <c r="J17" i="4" s="1"/>
  <c r="E17" i="4"/>
  <c r="G16" i="4"/>
  <c r="J16" i="4" s="1"/>
  <c r="E16" i="4"/>
  <c r="J15" i="4"/>
  <c r="G15" i="4"/>
  <c r="E15" i="4"/>
  <c r="J14" i="4"/>
  <c r="G14" i="4"/>
  <c r="E14" i="4"/>
  <c r="E13" i="4"/>
  <c r="J12" i="4"/>
  <c r="G12" i="4"/>
  <c r="E12" i="4"/>
  <c r="G11" i="4"/>
  <c r="G39" i="4" s="1"/>
  <c r="E11" i="4"/>
  <c r="E39" i="4" l="1"/>
  <c r="J11" i="4"/>
  <c r="J39" i="4" s="1"/>
  <c r="M39" i="3"/>
  <c r="L39" i="3"/>
  <c r="C39" i="3"/>
  <c r="D39" i="3"/>
  <c r="K39" i="3" l="1"/>
  <c r="I39" i="3"/>
  <c r="H39" i="3"/>
  <c r="F39" i="3"/>
  <c r="G38" i="3"/>
  <c r="J38" i="3" s="1"/>
  <c r="E38" i="3"/>
  <c r="G37" i="3"/>
  <c r="J37" i="3" s="1"/>
  <c r="E37" i="3"/>
  <c r="G36" i="3"/>
  <c r="J36" i="3" s="1"/>
  <c r="E36" i="3"/>
  <c r="G35" i="3"/>
  <c r="J35" i="3" s="1"/>
  <c r="E35" i="3"/>
  <c r="G34" i="3"/>
  <c r="J34" i="3" s="1"/>
  <c r="E34" i="3"/>
  <c r="G33" i="3"/>
  <c r="J33" i="3" s="1"/>
  <c r="E33" i="3"/>
  <c r="G32" i="3"/>
  <c r="J32" i="3" s="1"/>
  <c r="E32" i="3"/>
  <c r="G31" i="3"/>
  <c r="J31" i="3" s="1"/>
  <c r="E31" i="3"/>
  <c r="G30" i="3"/>
  <c r="J30" i="3" s="1"/>
  <c r="E30" i="3"/>
  <c r="G29" i="3"/>
  <c r="J29" i="3" s="1"/>
  <c r="E29" i="3"/>
  <c r="G28" i="3"/>
  <c r="J28" i="3" s="1"/>
  <c r="E28" i="3"/>
  <c r="G27" i="3"/>
  <c r="J27" i="3" s="1"/>
  <c r="E27" i="3"/>
  <c r="G26" i="3"/>
  <c r="J26" i="3" s="1"/>
  <c r="E26" i="3"/>
  <c r="G25" i="3"/>
  <c r="J25" i="3" s="1"/>
  <c r="E25" i="3"/>
  <c r="G24" i="3"/>
  <c r="J24" i="3" s="1"/>
  <c r="E24" i="3"/>
  <c r="G23" i="3"/>
  <c r="J23" i="3" s="1"/>
  <c r="E23" i="3"/>
  <c r="G22" i="3"/>
  <c r="J22" i="3" s="1"/>
  <c r="E22" i="3"/>
  <c r="G21" i="3"/>
  <c r="J21" i="3" s="1"/>
  <c r="E21" i="3"/>
  <c r="G20" i="3"/>
  <c r="J20" i="3" s="1"/>
  <c r="E20" i="3"/>
  <c r="G19" i="3"/>
  <c r="J19" i="3" s="1"/>
  <c r="E19" i="3"/>
  <c r="G18" i="3"/>
  <c r="J18" i="3" s="1"/>
  <c r="E18" i="3"/>
  <c r="G17" i="3"/>
  <c r="J17" i="3" s="1"/>
  <c r="E17" i="3"/>
  <c r="G16" i="3"/>
  <c r="J16" i="3" s="1"/>
  <c r="E16" i="3"/>
  <c r="G15" i="3"/>
  <c r="J15" i="3" s="1"/>
  <c r="E15" i="3"/>
  <c r="G14" i="3"/>
  <c r="J14" i="3" s="1"/>
  <c r="E14" i="3"/>
  <c r="E13" i="3"/>
  <c r="G12" i="3"/>
  <c r="J12" i="3" s="1"/>
  <c r="E12" i="3"/>
  <c r="G11" i="3"/>
  <c r="J11" i="3" s="1"/>
  <c r="E11" i="3"/>
  <c r="E39" i="3" l="1"/>
  <c r="J39" i="3"/>
  <c r="G39" i="3"/>
  <c r="D40" i="2"/>
  <c r="M40" i="2"/>
  <c r="L40" i="2"/>
  <c r="K40" i="2"/>
  <c r="I40" i="2"/>
  <c r="H40" i="2"/>
  <c r="F40" i="2"/>
  <c r="G39" i="2"/>
  <c r="J39" i="2" s="1"/>
  <c r="E39" i="2"/>
  <c r="G38" i="2"/>
  <c r="J38" i="2" s="1"/>
  <c r="E38" i="2"/>
  <c r="G37" i="2"/>
  <c r="J37" i="2" s="1"/>
  <c r="E37" i="2"/>
  <c r="G36" i="2"/>
  <c r="J36" i="2" s="1"/>
  <c r="E36" i="2"/>
  <c r="G35" i="2"/>
  <c r="J35" i="2" s="1"/>
  <c r="E35" i="2"/>
  <c r="G34" i="2"/>
  <c r="J34" i="2" s="1"/>
  <c r="E34" i="2"/>
  <c r="G33" i="2"/>
  <c r="J33" i="2" s="1"/>
  <c r="E33" i="2"/>
  <c r="G32" i="2"/>
  <c r="J32" i="2" s="1"/>
  <c r="E32" i="2"/>
  <c r="G31" i="2"/>
  <c r="J31" i="2" s="1"/>
  <c r="E31" i="2"/>
  <c r="G30" i="2"/>
  <c r="J30" i="2" s="1"/>
  <c r="E30" i="2"/>
  <c r="G29" i="2"/>
  <c r="J29" i="2" s="1"/>
  <c r="E29" i="2"/>
  <c r="G28" i="2"/>
  <c r="J28" i="2" s="1"/>
  <c r="E28" i="2"/>
  <c r="G27" i="2"/>
  <c r="J27" i="2" s="1"/>
  <c r="E27" i="2"/>
  <c r="G26" i="2"/>
  <c r="J26" i="2" s="1"/>
  <c r="E26" i="2"/>
  <c r="G25" i="2"/>
  <c r="J25" i="2" s="1"/>
  <c r="E25" i="2"/>
  <c r="G24" i="2"/>
  <c r="J24" i="2" s="1"/>
  <c r="E24" i="2"/>
  <c r="J23" i="2"/>
  <c r="G23" i="2"/>
  <c r="E23" i="2"/>
  <c r="G22" i="2"/>
  <c r="J22" i="2" s="1"/>
  <c r="E22" i="2"/>
  <c r="G21" i="2"/>
  <c r="J21" i="2" s="1"/>
  <c r="E21" i="2"/>
  <c r="G20" i="2"/>
  <c r="J20" i="2" s="1"/>
  <c r="E20" i="2"/>
  <c r="G19" i="2"/>
  <c r="J19" i="2" s="1"/>
  <c r="E19" i="2"/>
  <c r="G18" i="2"/>
  <c r="J18" i="2" s="1"/>
  <c r="G17" i="2"/>
  <c r="J17" i="2" s="1"/>
  <c r="E17" i="2"/>
  <c r="G16" i="2"/>
  <c r="J16" i="2" s="1"/>
  <c r="E16" i="2"/>
  <c r="G15" i="2"/>
  <c r="J15" i="2" s="1"/>
  <c r="E15" i="2"/>
  <c r="G14" i="2"/>
  <c r="J14" i="2" s="1"/>
  <c r="E14" i="2"/>
  <c r="E13" i="2"/>
  <c r="G12" i="2"/>
  <c r="J12" i="2" s="1"/>
  <c r="E12" i="2"/>
  <c r="G11" i="2"/>
  <c r="J11" i="2" s="1"/>
  <c r="E11" i="2"/>
  <c r="M40" i="1"/>
  <c r="L40" i="1"/>
  <c r="J40" i="2" l="1"/>
  <c r="G40" i="2"/>
  <c r="K40" i="1"/>
  <c r="J15" i="1"/>
  <c r="J19" i="1"/>
  <c r="J23" i="1"/>
  <c r="J27" i="1"/>
  <c r="J31" i="1"/>
  <c r="J35" i="1"/>
  <c r="J39" i="1"/>
  <c r="F40" i="1"/>
  <c r="I40" i="1"/>
  <c r="H40" i="1"/>
  <c r="D40" i="1"/>
  <c r="C40" i="1"/>
  <c r="G39" i="1"/>
  <c r="E39" i="1"/>
  <c r="G38" i="1"/>
  <c r="J38" i="1" s="1"/>
  <c r="E38" i="1"/>
  <c r="G37" i="1"/>
  <c r="J37" i="1" s="1"/>
  <c r="E37" i="1"/>
  <c r="G36" i="1"/>
  <c r="J36" i="1" s="1"/>
  <c r="E36" i="1"/>
  <c r="G35" i="1"/>
  <c r="E35" i="1"/>
  <c r="G34" i="1"/>
  <c r="J34" i="1" s="1"/>
  <c r="E34" i="1"/>
  <c r="G33" i="1"/>
  <c r="J33" i="1" s="1"/>
  <c r="E33" i="1"/>
  <c r="G32" i="1"/>
  <c r="J32" i="1" s="1"/>
  <c r="E32" i="1"/>
  <c r="G31" i="1"/>
  <c r="E31" i="1"/>
  <c r="G30" i="1"/>
  <c r="J30" i="1" s="1"/>
  <c r="E30" i="1"/>
  <c r="G29" i="1"/>
  <c r="J29" i="1" s="1"/>
  <c r="E29" i="1"/>
  <c r="G28" i="1"/>
  <c r="J28" i="1" s="1"/>
  <c r="E28" i="1"/>
  <c r="G27" i="1"/>
  <c r="E27" i="1"/>
  <c r="G26" i="1"/>
  <c r="J26" i="1" s="1"/>
  <c r="E26" i="1"/>
  <c r="G25" i="1"/>
  <c r="J25" i="1" s="1"/>
  <c r="E25" i="1"/>
  <c r="G24" i="1"/>
  <c r="J24" i="1" s="1"/>
  <c r="E24" i="1"/>
  <c r="G23" i="1"/>
  <c r="E23" i="1"/>
  <c r="G22" i="1"/>
  <c r="J22" i="1" s="1"/>
  <c r="E22" i="1"/>
  <c r="G21" i="1"/>
  <c r="J21" i="1" s="1"/>
  <c r="E21" i="1"/>
  <c r="G20" i="1"/>
  <c r="J20" i="1" s="1"/>
  <c r="E20" i="1"/>
  <c r="G19" i="1"/>
  <c r="E19" i="1"/>
  <c r="G18" i="1"/>
  <c r="J18" i="1" s="1"/>
  <c r="E18" i="1"/>
  <c r="G17" i="1"/>
  <c r="J17" i="1" s="1"/>
  <c r="E17" i="1"/>
  <c r="G16" i="1"/>
  <c r="J16" i="1" s="1"/>
  <c r="E16" i="1"/>
  <c r="G15" i="1"/>
  <c r="E15" i="1"/>
  <c r="G14" i="1"/>
  <c r="J14" i="1" s="1"/>
  <c r="E14" i="1"/>
  <c r="E13" i="1"/>
  <c r="G12" i="1"/>
  <c r="J12" i="1" s="1"/>
  <c r="E12" i="1"/>
  <c r="G11" i="1"/>
  <c r="J11" i="1" s="1"/>
  <c r="E11" i="1"/>
  <c r="J40" i="1" l="1"/>
  <c r="G40" i="1"/>
  <c r="E40" i="1"/>
  <c r="C40" i="2"/>
  <c r="E18" i="2"/>
  <c r="E40" i="2" s="1"/>
</calcChain>
</file>

<file path=xl/sharedStrings.xml><?xml version="1.0" encoding="utf-8"?>
<sst xmlns="http://schemas.openxmlformats.org/spreadsheetml/2006/main" count="360" uniqueCount="70">
  <si>
    <t>INSTITUTO COSTARRICENSE DE PESCA Y ACUICULTURA</t>
  </si>
  <si>
    <t>DIRECCIÓN GENERAL ADMINISTRATIVA</t>
  </si>
  <si>
    <t>SECCIÓN DE RECURSOS HUMANOS</t>
  </si>
  <si>
    <t>Puesto</t>
  </si>
  <si>
    <t>Cantidad de Puestos Ocupados</t>
  </si>
  <si>
    <t>Plazas Vacantes</t>
  </si>
  <si>
    <t xml:space="preserve">Total </t>
  </si>
  <si>
    <t>Salario Base II Semestre 2018</t>
  </si>
  <si>
    <t>Salario Base I Semestre 2019</t>
  </si>
  <si>
    <t>Anualidad II Semestre 2018</t>
  </si>
  <si>
    <t>Anualidad ajustada a partir de diciembre 2018.</t>
  </si>
  <si>
    <t>Asistente Técnico</t>
  </si>
  <si>
    <t>Auditor Interno</t>
  </si>
  <si>
    <t>Presidente Ejecutivo</t>
  </si>
  <si>
    <t>Prof. Jefe Serv. Civil 1</t>
  </si>
  <si>
    <t>Prof. Jefe Serv. Civil 2</t>
  </si>
  <si>
    <t>Prof. Jefe Serv. Civil 3</t>
  </si>
  <si>
    <t>Prof. Serv.Civil 1-A</t>
  </si>
  <si>
    <t>Prof. Serv. Civil 1-B</t>
  </si>
  <si>
    <t>Prof. Serv. Civil 2</t>
  </si>
  <si>
    <t>Prof. Serv. Civil 3</t>
  </si>
  <si>
    <t>Prof. Bachiller Jefe 2</t>
  </si>
  <si>
    <t>Programador de Computador 3</t>
  </si>
  <si>
    <t>Profesional Informática 2 G.de.E</t>
  </si>
  <si>
    <t>Profes. Jefe Informática 1-B</t>
  </si>
  <si>
    <t>Inspector de Servicio Civil 1</t>
  </si>
  <si>
    <t>Técnico de Servicio Civil 1</t>
  </si>
  <si>
    <t>Técnico de Servicio Civil 3</t>
  </si>
  <si>
    <t>Técnico Informática 1</t>
  </si>
  <si>
    <t>Técnico Informática 2</t>
  </si>
  <si>
    <t>Técnico Informática 3</t>
  </si>
  <si>
    <t>Oficinista de Servicio Civil 1</t>
  </si>
  <si>
    <t>Oficinista de Servicio Civil 2</t>
  </si>
  <si>
    <t>Secretario de Servicio Civil 2</t>
  </si>
  <si>
    <t>Misceláneo de Servicio Civil 1</t>
  </si>
  <si>
    <t>Misceláneo de Servicio Civil 2</t>
  </si>
  <si>
    <t>Trab. Calificado de Servicio Civil 1</t>
  </si>
  <si>
    <t>Trab. Calificado de Servicio Civil 3</t>
  </si>
  <si>
    <t>Conductor de Servicio Civil 1</t>
  </si>
  <si>
    <t>Operador de Maq. de Servicio Civil 2</t>
  </si>
  <si>
    <t>Total de Plazas</t>
  </si>
  <si>
    <t>Nota: Los salarios son establecidos mediante la Resolución, por la Autoridad  Presupuestaria del Ministerio de Hacienda</t>
  </si>
  <si>
    <t>Fuente: Sección de Recursos Humanos, Dirección General Administrativa</t>
  </si>
  <si>
    <t>Licda. Betty Valverde Cordero</t>
  </si>
  <si>
    <t>Directora General Administrativa</t>
  </si>
  <si>
    <t>Salario Base II Semestre 2019</t>
  </si>
  <si>
    <t>Anualidad II Semestre 2019</t>
  </si>
  <si>
    <t xml:space="preserve">* Revaloración actualizada según Resolución DG-160-2019, con Rige de 01 de julio del 2019. </t>
  </si>
  <si>
    <t xml:space="preserve"> RESUMEN RELACIÓN DE PUESTOS </t>
  </si>
  <si>
    <t>ANUAL DEL 2020</t>
  </si>
  <si>
    <t>Salario Base Anual 2020</t>
  </si>
  <si>
    <t>Anualidad  2020</t>
  </si>
  <si>
    <t xml:space="preserve">* Revaloración actualizada según Resolución DG-003-2020, con Rige de 01 de enero del 2020. </t>
  </si>
  <si>
    <t>Licda. Guisselle Salazar Carvajal</t>
  </si>
  <si>
    <t>Jefe de Recursos Humanos</t>
  </si>
  <si>
    <t>Nota: Los salarios son establecidos mediante la Autoridad  Presupuestaria del Ministerio de Hacienda.</t>
  </si>
  <si>
    <t xml:space="preserve">                   INCOPESCA</t>
  </si>
  <si>
    <t>AÑO 2021</t>
  </si>
  <si>
    <t>Salario Base Anual 2021</t>
  </si>
  <si>
    <t>Anualidad  2021</t>
  </si>
  <si>
    <t>Fuente: Sección de Recursos Humanos, Dirección General Administrativa actualizada al 31 de mayo del 2021.</t>
  </si>
  <si>
    <t>Fuente: Sección de Recursos Humanos, Dirección General Administrativa actualizada al 30 de junio del 2021.</t>
  </si>
  <si>
    <t>Fuente: Sección de Recursos Humanos, Dirección General Administrativa actualizada al 30 de setiembre del 2021.</t>
  </si>
  <si>
    <t>Fuente: Sección de Recursos Humanos, Dirección General Administrativa actualizada al 31 de diciembre del 2021.</t>
  </si>
  <si>
    <t>Salario Base Anual 2022</t>
  </si>
  <si>
    <t>Anualidad  2022</t>
  </si>
  <si>
    <t>DEPARTAMENTO DE RECURSOS HUMANOS</t>
  </si>
  <si>
    <t>DIRECCIÓN ADMINISTRATIVA FINANCIERA</t>
  </si>
  <si>
    <t>Clase de Puesto</t>
  </si>
  <si>
    <t>Fuente: Departamento de Recursos Humanos, Dirección Administrativa Financiera al 30 de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</si>
</sst>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"/>
    <numFmt numFmtId="165" formatCode="&quot;₡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8" xfId="0" applyFont="1" applyBorder="1" applyAlignment="1"/>
    <xf numFmtId="164" fontId="4" fillId="0" borderId="10" xfId="0" applyNumberFormat="1" applyFont="1" applyBorder="1" applyAlignment="1">
      <alignment horizontal="center" vertical="center"/>
    </xf>
    <xf numFmtId="0" fontId="1" fillId="0" borderId="3" xfId="0" applyFont="1" applyBorder="1"/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9" xfId="0" applyFont="1" applyFill="1" applyBorder="1"/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19" xfId="0" applyFont="1" applyBorder="1"/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0" fontId="1" fillId="0" borderId="29" xfId="0" applyFont="1" applyBorder="1"/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/>
    <xf numFmtId="0" fontId="3" fillId="0" borderId="12" xfId="0" applyFont="1" applyBorder="1"/>
    <xf numFmtId="0" fontId="1" fillId="0" borderId="31" xfId="0" applyFont="1" applyBorder="1"/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1" fillId="0" borderId="0" xfId="0" applyFont="1" applyAlignment="1">
      <alignment horizontal="center"/>
    </xf>
    <xf numFmtId="0" fontId="1" fillId="0" borderId="33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/>
    <xf numFmtId="0" fontId="1" fillId="0" borderId="7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Border="1" applyAlignment="1"/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165" fontId="1" fillId="0" borderId="0" xfId="0" applyNumberFormat="1" applyFont="1" applyFill="1"/>
    <xf numFmtId="165" fontId="8" fillId="0" borderId="22" xfId="0" applyNumberFormat="1" applyFont="1" applyFill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5" fontId="1" fillId="3" borderId="25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 vertical="center"/>
    </xf>
    <xf numFmtId="165" fontId="2" fillId="4" borderId="26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>
      <alignment horizontal="center" vertical="center"/>
    </xf>
    <xf numFmtId="165" fontId="2" fillId="4" borderId="2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7" fillId="0" borderId="24" xfId="0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25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28" xfId="0" applyFont="1" applyFill="1" applyBorder="1"/>
    <xf numFmtId="0" fontId="1" fillId="0" borderId="0" xfId="0" applyFont="1" applyAlignment="1">
      <alignment horizontal="left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165" fontId="1" fillId="5" borderId="25" xfId="0" applyNumberFormat="1" applyFont="1" applyFill="1" applyBorder="1" applyAlignment="1">
      <alignment horizontal="center"/>
    </xf>
    <xf numFmtId="0" fontId="10" fillId="5" borderId="24" xfId="0" applyFont="1" applyFill="1" applyBorder="1" applyAlignment="1">
      <alignment horizontal="right" vertical="center"/>
    </xf>
    <xf numFmtId="0" fontId="10" fillId="5" borderId="25" xfId="0" applyFont="1" applyFill="1" applyBorder="1" applyAlignment="1">
      <alignment horizontal="center" vertical="center"/>
    </xf>
    <xf numFmtId="165" fontId="10" fillId="5" borderId="2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2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29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675565</xdr:colOff>
      <xdr:row>5</xdr:row>
      <xdr:rowOff>20120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898" y="174949"/>
          <a:ext cx="697142" cy="845296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13</xdr:col>
      <xdr:colOff>701101</xdr:colOff>
      <xdr:row>4</xdr:row>
      <xdr:rowOff>89613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9543" y="50736"/>
          <a:ext cx="701101" cy="838977"/>
        </a:xfrm>
        <a:prstGeom prst="rect">
          <a:avLst/>
        </a:prstGeom>
      </xdr:spPr>
    </xdr:pic>
    <xdr:clientData/>
  </xdr:twoCellAnchor>
  <xdr:twoCellAnchor editAs="oneCell">
    <xdr:from>
      <xdr:col>3</xdr:col>
      <xdr:colOff>742949</xdr:colOff>
      <xdr:row>5</xdr:row>
      <xdr:rowOff>192056</xdr:rowOff>
    </xdr:from>
    <xdr:to>
      <xdr:col>5</xdr:col>
      <xdr:colOff>266699</xdr:colOff>
      <xdr:row>8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9149" y="1192181"/>
          <a:ext cx="847725" cy="569944"/>
        </a:xfrm>
        <a:prstGeom prst="rect">
          <a:avLst/>
        </a:prstGeom>
      </xdr:spPr>
    </xdr:pic>
    <xdr:clientData/>
  </xdr:twoCellAnchor>
  <xdr:twoCellAnchor editAs="oneCell">
    <xdr:from>
      <xdr:col>0</xdr:col>
      <xdr:colOff>262874</xdr:colOff>
      <xdr:row>44</xdr:row>
      <xdr:rowOff>77752</xdr:rowOff>
    </xdr:from>
    <xdr:to>
      <xdr:col>2</xdr:col>
      <xdr:colOff>247651</xdr:colOff>
      <xdr:row>54</xdr:row>
      <xdr:rowOff>174949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874" y="9497977"/>
          <a:ext cx="2947052" cy="2116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694615</xdr:colOff>
      <xdr:row>5</xdr:row>
      <xdr:rowOff>67745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898" y="174949"/>
          <a:ext cx="697142" cy="845296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12</xdr:col>
      <xdr:colOff>809569</xdr:colOff>
      <xdr:row>4</xdr:row>
      <xdr:rowOff>127713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9543" y="50736"/>
          <a:ext cx="701101" cy="838977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5</xdr:row>
      <xdr:rowOff>182531</xdr:rowOff>
    </xdr:from>
    <xdr:to>
      <xdr:col>9</xdr:col>
      <xdr:colOff>253999</xdr:colOff>
      <xdr:row>8</xdr:row>
      <xdr:rowOff>200025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699" y="1182656"/>
          <a:ext cx="847725" cy="6175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694615</xdr:colOff>
      <xdr:row>5</xdr:row>
      <xdr:rowOff>67745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3" y="174949"/>
          <a:ext cx="697142" cy="892921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12</xdr:col>
      <xdr:colOff>809569</xdr:colOff>
      <xdr:row>4</xdr:row>
      <xdr:rowOff>127713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3818" y="50736"/>
          <a:ext cx="701101" cy="877077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6</xdr:row>
      <xdr:rowOff>54718</xdr:rowOff>
    </xdr:from>
    <xdr:to>
      <xdr:col>3</xdr:col>
      <xdr:colOff>612448</xdr:colOff>
      <xdr:row>8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5175" y="1254868"/>
          <a:ext cx="745798" cy="54535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</xdr:row>
      <xdr:rowOff>190500</xdr:rowOff>
    </xdr:from>
    <xdr:to>
      <xdr:col>2</xdr:col>
      <xdr:colOff>800100</xdr:colOff>
      <xdr:row>52</xdr:row>
      <xdr:rowOff>176901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9010650"/>
          <a:ext cx="3067050" cy="2205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694615</xdr:colOff>
      <xdr:row>5</xdr:row>
      <xdr:rowOff>115370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3" y="174949"/>
          <a:ext cx="697142" cy="892921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12</xdr:col>
      <xdr:colOff>809569</xdr:colOff>
      <xdr:row>4</xdr:row>
      <xdr:rowOff>165813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7818" y="50736"/>
          <a:ext cx="701101" cy="877077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6</xdr:row>
      <xdr:rowOff>16618</xdr:rowOff>
    </xdr:from>
    <xdr:to>
      <xdr:col>3</xdr:col>
      <xdr:colOff>583873</xdr:colOff>
      <xdr:row>8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6600" y="1216768"/>
          <a:ext cx="745798" cy="58345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</xdr:row>
      <xdr:rowOff>190500</xdr:rowOff>
    </xdr:from>
    <xdr:to>
      <xdr:col>2</xdr:col>
      <xdr:colOff>800100</xdr:colOff>
      <xdr:row>51</xdr:row>
      <xdr:rowOff>104775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9010650"/>
          <a:ext cx="3067050" cy="1933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694615</xdr:colOff>
      <xdr:row>5</xdr:row>
      <xdr:rowOff>162995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3" y="174949"/>
          <a:ext cx="697142" cy="940546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12</xdr:col>
      <xdr:colOff>809569</xdr:colOff>
      <xdr:row>5</xdr:row>
      <xdr:rowOff>13413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7818" y="50736"/>
          <a:ext cx="701101" cy="915177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5</xdr:row>
      <xdr:rowOff>197593</xdr:rowOff>
    </xdr:from>
    <xdr:to>
      <xdr:col>3</xdr:col>
      <xdr:colOff>542925</xdr:colOff>
      <xdr:row>8</xdr:row>
      <xdr:rowOff>137320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0" y="1197718"/>
          <a:ext cx="647700" cy="53980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</xdr:row>
      <xdr:rowOff>190500</xdr:rowOff>
    </xdr:from>
    <xdr:to>
      <xdr:col>2</xdr:col>
      <xdr:colOff>800100</xdr:colOff>
      <xdr:row>52</xdr:row>
      <xdr:rowOff>28575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9010650"/>
          <a:ext cx="3067050" cy="193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349898</xdr:colOff>
      <xdr:row>0</xdr:row>
      <xdr:rowOff>174949</xdr:rowOff>
    </xdr:from>
    <xdr:to>
      <xdr:col>1</xdr:col>
      <xdr:colOff>694615</xdr:colOff>
      <xdr:row>6</xdr:row>
      <xdr:rowOff>20120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3" y="174949"/>
          <a:ext cx="697142" cy="988171"/>
        </a:xfrm>
        <a:prstGeom prst="rect">
          <a:avLst/>
        </a:prstGeom>
      </xdr:spPr>
    </xdr:pic>
    <xdr:clientData/>
  </xdr:twoCellAnchor>
  <xdr:twoCellAnchor editAs="oneCell">
    <xdr:from>
      <xdr:col>12</xdr:col>
      <xdr:colOff>108468</xdr:colOff>
      <xdr:row>0</xdr:row>
      <xdr:rowOff>50736</xdr:rowOff>
    </xdr:from>
    <xdr:to>
      <xdr:col>12</xdr:col>
      <xdr:colOff>809569</xdr:colOff>
      <xdr:row>5</xdr:row>
      <xdr:rowOff>61038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7818" y="50736"/>
          <a:ext cx="701101" cy="962802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5</xdr:row>
      <xdr:rowOff>197593</xdr:rowOff>
    </xdr:from>
    <xdr:to>
      <xdr:col>3</xdr:col>
      <xdr:colOff>542925</xdr:colOff>
      <xdr:row>8</xdr:row>
      <xdr:rowOff>156370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0" y="1197718"/>
          <a:ext cx="647700" cy="53980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41</xdr:row>
      <xdr:rowOff>190500</xdr:rowOff>
    </xdr:from>
    <xdr:to>
      <xdr:col>2</xdr:col>
      <xdr:colOff>800100</xdr:colOff>
      <xdr:row>52</xdr:row>
      <xdr:rowOff>152400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8934450"/>
          <a:ext cx="3067050" cy="2057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111773</xdr:colOff>
      <xdr:row>0</xdr:row>
      <xdr:rowOff>174950</xdr:rowOff>
    </xdr:from>
    <xdr:to>
      <xdr:col>1</xdr:col>
      <xdr:colOff>573477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3" y="174950"/>
          <a:ext cx="576004" cy="787076"/>
        </a:xfrm>
        <a:prstGeom prst="rect">
          <a:avLst/>
        </a:prstGeom>
      </xdr:spPr>
    </xdr:pic>
    <xdr:clientData/>
  </xdr:twoCellAnchor>
  <xdr:oneCellAnchor>
    <xdr:from>
      <xdr:col>14</xdr:col>
      <xdr:colOff>318018</xdr:colOff>
      <xdr:row>0</xdr:row>
      <xdr:rowOff>12636</xdr:rowOff>
    </xdr:from>
    <xdr:ext cx="701101" cy="997014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7368" y="12636"/>
          <a:ext cx="701101" cy="997014"/>
        </a:xfrm>
        <a:prstGeom prst="rect">
          <a:avLst/>
        </a:prstGeom>
      </xdr:spPr>
    </xdr:pic>
    <xdr:clientData/>
  </xdr:oneCellAnchor>
  <xdr:twoCellAnchor editAs="oneCell">
    <xdr:from>
      <xdr:col>2</xdr:col>
      <xdr:colOff>1104900</xdr:colOff>
      <xdr:row>5</xdr:row>
      <xdr:rowOff>180975</xdr:rowOff>
    </xdr:from>
    <xdr:to>
      <xdr:col>3</xdr:col>
      <xdr:colOff>487388</xdr:colOff>
      <xdr:row>8</xdr:row>
      <xdr:rowOff>190553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1181100"/>
          <a:ext cx="1030313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B7" workbookViewId="0">
      <selection activeCell="P17" sqref="P17"/>
    </sheetView>
  </sheetViews>
  <sheetFormatPr baseColWidth="10" defaultRowHeight="15.75" x14ac:dyDescent="0.25"/>
  <cols>
    <col min="1" max="1" width="5.5703125" style="2" customWidth="1"/>
    <col min="2" max="2" width="38.85546875" style="2" bestFit="1" customWidth="1"/>
    <col min="3" max="3" width="13.85546875" style="2" customWidth="1"/>
    <col min="4" max="4" width="12.140625" style="2" customWidth="1"/>
    <col min="5" max="5" width="7.7109375" style="2" customWidth="1"/>
    <col min="6" max="6" width="17.7109375" style="48" customWidth="1"/>
    <col min="7" max="7" width="17.7109375" style="48" hidden="1" customWidth="1"/>
    <col min="8" max="8" width="12.28515625" style="48" hidden="1" customWidth="1"/>
    <col min="9" max="9" width="17.28515625" style="2" hidden="1" customWidth="1"/>
    <col min="10" max="10" width="17.7109375" style="48" bestFit="1" customWidth="1"/>
    <col min="11" max="11" width="15.42578125" style="2" customWidth="1"/>
    <col min="12" max="12" width="17.7109375" style="48" hidden="1" customWidth="1"/>
    <col min="13" max="13" width="15.42578125" style="2" hidden="1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72" t="s">
        <v>49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63.75" thickBot="1" x14ac:dyDescent="0.3">
      <c r="B10" s="67" t="s">
        <v>3</v>
      </c>
      <c r="C10" s="68" t="s">
        <v>4</v>
      </c>
      <c r="D10" s="68" t="s">
        <v>5</v>
      </c>
      <c r="E10" s="69" t="s">
        <v>6</v>
      </c>
      <c r="F10" s="70" t="s">
        <v>7</v>
      </c>
      <c r="G10" s="71" t="s">
        <v>8</v>
      </c>
      <c r="H10" s="72" t="s">
        <v>9</v>
      </c>
      <c r="I10" s="71" t="s">
        <v>10</v>
      </c>
      <c r="J10" s="71" t="s">
        <v>45</v>
      </c>
      <c r="K10" s="73" t="s">
        <v>46</v>
      </c>
      <c r="L10" s="71" t="s">
        <v>50</v>
      </c>
      <c r="M10" s="73" t="s">
        <v>51</v>
      </c>
    </row>
    <row r="11" spans="1:15" s="22" customFormat="1" x14ac:dyDescent="0.25">
      <c r="A11" s="15"/>
      <c r="B11" s="16" t="s">
        <v>11</v>
      </c>
      <c r="C11" s="78">
        <v>1</v>
      </c>
      <c r="D11" s="17"/>
      <c r="E11" s="18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76">
        <v>469100</v>
      </c>
      <c r="M11" s="58">
        <v>11521</v>
      </c>
    </row>
    <row r="12" spans="1:15" s="22" customFormat="1" x14ac:dyDescent="0.25">
      <c r="A12" s="15"/>
      <c r="B12" s="23" t="s">
        <v>12</v>
      </c>
      <c r="C12" s="79">
        <v>1</v>
      </c>
      <c r="D12" s="25"/>
      <c r="E12" s="18">
        <f t="shared" ref="E12:E39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76">
        <v>1146050</v>
      </c>
      <c r="M12" s="56">
        <v>21942</v>
      </c>
      <c r="O12" s="75"/>
    </row>
    <row r="13" spans="1:15" s="22" customFormat="1" x14ac:dyDescent="0.25">
      <c r="B13" s="23" t="s">
        <v>13</v>
      </c>
      <c r="C13" s="79">
        <v>1</v>
      </c>
      <c r="D13" s="25"/>
      <c r="E13" s="18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57"/>
      <c r="L13" s="77">
        <v>2437339</v>
      </c>
      <c r="M13" s="57"/>
    </row>
    <row r="14" spans="1:15" s="22" customFormat="1" x14ac:dyDescent="0.25">
      <c r="A14" s="15"/>
      <c r="B14" s="23" t="s">
        <v>14</v>
      </c>
      <c r="C14" s="24">
        <v>12</v>
      </c>
      <c r="D14" s="25">
        <v>1</v>
      </c>
      <c r="E14" s="18">
        <f t="shared" si="0"/>
        <v>13</v>
      </c>
      <c r="F14" s="26">
        <v>827950</v>
      </c>
      <c r="G14" s="20">
        <f t="shared" ref="G14:G39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77">
        <v>842950</v>
      </c>
      <c r="M14" s="56">
        <v>16062</v>
      </c>
    </row>
    <row r="15" spans="1:15" s="22" customFormat="1" x14ac:dyDescent="0.25">
      <c r="A15" s="15"/>
      <c r="B15" s="23" t="s">
        <v>15</v>
      </c>
      <c r="C15" s="24">
        <v>3</v>
      </c>
      <c r="D15" s="25">
        <v>1</v>
      </c>
      <c r="E15" s="18">
        <f t="shared" si="0"/>
        <v>4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9" si="2">+G15+3750</f>
        <v>887900</v>
      </c>
      <c r="K15" s="56">
        <v>17080</v>
      </c>
      <c r="L15" s="77">
        <v>895400</v>
      </c>
      <c r="M15" s="56">
        <v>17080</v>
      </c>
    </row>
    <row r="16" spans="1:15" s="22" customFormat="1" x14ac:dyDescent="0.25">
      <c r="A16" s="15"/>
      <c r="B16" s="23" t="s">
        <v>16</v>
      </c>
      <c r="C16" s="24">
        <v>2</v>
      </c>
      <c r="D16" s="25">
        <v>2</v>
      </c>
      <c r="E16" s="18">
        <f t="shared" si="0"/>
        <v>4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77">
        <v>976450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7</v>
      </c>
      <c r="D17" s="25">
        <v>2</v>
      </c>
      <c r="E17" s="54">
        <f t="shared" si="0"/>
        <v>9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77">
        <v>534050</v>
      </c>
      <c r="M17" s="56">
        <v>10060</v>
      </c>
    </row>
    <row r="18" spans="1:13" s="22" customFormat="1" x14ac:dyDescent="0.25">
      <c r="A18" s="15"/>
      <c r="B18" s="23" t="s">
        <v>18</v>
      </c>
      <c r="C18" s="25">
        <v>12</v>
      </c>
      <c r="D18" s="25">
        <v>2</v>
      </c>
      <c r="E18" s="54">
        <f t="shared" si="0"/>
        <v>14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77">
        <v>625400</v>
      </c>
      <c r="M18" s="56">
        <v>11837</v>
      </c>
    </row>
    <row r="19" spans="1:13" s="22" customFormat="1" x14ac:dyDescent="0.25">
      <c r="A19" s="29"/>
      <c r="B19" s="23" t="s">
        <v>19</v>
      </c>
      <c r="C19" s="25">
        <v>4</v>
      </c>
      <c r="D19" s="25">
        <v>1</v>
      </c>
      <c r="E19" s="54">
        <f t="shared" si="0"/>
        <v>5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77">
        <v>707250</v>
      </c>
      <c r="M19" s="56">
        <v>13425</v>
      </c>
    </row>
    <row r="20" spans="1:13" s="22" customFormat="1" x14ac:dyDescent="0.25">
      <c r="B20" s="23" t="s">
        <v>20</v>
      </c>
      <c r="C20" s="25">
        <v>14</v>
      </c>
      <c r="D20" s="25">
        <v>2</v>
      </c>
      <c r="E20" s="54">
        <f t="shared" si="0"/>
        <v>16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77">
        <v>767450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77">
        <v>591900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77">
        <v>456300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77">
        <v>707250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77">
        <v>842950</v>
      </c>
      <c r="M24" s="56">
        <v>16062</v>
      </c>
    </row>
    <row r="25" spans="1:13" s="22" customFormat="1" x14ac:dyDescent="0.25">
      <c r="A25" s="29"/>
      <c r="B25" s="23" t="s">
        <v>25</v>
      </c>
      <c r="C25" s="25">
        <v>14</v>
      </c>
      <c r="D25" s="25">
        <v>5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77">
        <v>312800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9</v>
      </c>
      <c r="D26" s="25">
        <v>3</v>
      </c>
      <c r="E26" s="54">
        <f t="shared" si="0"/>
        <v>12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77">
        <v>351550</v>
      </c>
      <c r="M26" s="56">
        <v>8523</v>
      </c>
    </row>
    <row r="27" spans="1:13" s="22" customFormat="1" x14ac:dyDescent="0.25">
      <c r="A27" s="29"/>
      <c r="B27" s="23" t="s">
        <v>27</v>
      </c>
      <c r="C27" s="25">
        <v>10</v>
      </c>
      <c r="D27" s="25">
        <v>2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77">
        <v>443000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3</v>
      </c>
      <c r="D28" s="25">
        <v>0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77">
        <v>338500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1</v>
      </c>
      <c r="D29" s="25"/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77">
        <v>370950</v>
      </c>
      <c r="M29" s="56">
        <v>9028</v>
      </c>
    </row>
    <row r="30" spans="1:13" s="22" customFormat="1" x14ac:dyDescent="0.25">
      <c r="B30" s="23" t="s">
        <v>30</v>
      </c>
      <c r="C30" s="25"/>
      <c r="D30" s="25">
        <v>1</v>
      </c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77">
        <v>412200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77">
        <v>312800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77">
        <v>338500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>
        <v>1</v>
      </c>
      <c r="E33" s="54">
        <f t="shared" si="0"/>
        <v>2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77">
        <v>363600</v>
      </c>
      <c r="M33" s="56">
        <v>8842</v>
      </c>
    </row>
    <row r="34" spans="1:14" s="22" customFormat="1" x14ac:dyDescent="0.25">
      <c r="B34" s="23" t="s">
        <v>34</v>
      </c>
      <c r="C34" s="25">
        <v>6</v>
      </c>
      <c r="D34" s="25"/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77">
        <v>287000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77">
        <v>301750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1</v>
      </c>
      <c r="D36" s="25"/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77">
        <v>304750</v>
      </c>
      <c r="M36" s="56">
        <v>7328</v>
      </c>
    </row>
    <row r="37" spans="1:14" s="22" customFormat="1" x14ac:dyDescent="0.25">
      <c r="A37" s="15"/>
      <c r="B37" s="23" t="s">
        <v>37</v>
      </c>
      <c r="C37" s="25">
        <v>3</v>
      </c>
      <c r="D37" s="25"/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77">
        <v>371100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77">
        <v>307500</v>
      </c>
      <c r="M38" s="56">
        <v>7398</v>
      </c>
    </row>
    <row r="39" spans="1:14" s="22" customFormat="1" x14ac:dyDescent="0.25">
      <c r="A39" s="29"/>
      <c r="B39" s="23" t="s">
        <v>39</v>
      </c>
      <c r="C39" s="25">
        <v>1</v>
      </c>
      <c r="D39" s="25"/>
      <c r="E39" s="54">
        <f t="shared" si="0"/>
        <v>1</v>
      </c>
      <c r="F39" s="26">
        <v>337150</v>
      </c>
      <c r="G39" s="20">
        <f t="shared" si="1"/>
        <v>340900</v>
      </c>
      <c r="H39" s="27">
        <v>6859</v>
      </c>
      <c r="I39" s="27">
        <v>8564</v>
      </c>
      <c r="J39" s="55">
        <f t="shared" si="2"/>
        <v>344650</v>
      </c>
      <c r="K39" s="56">
        <v>8564</v>
      </c>
      <c r="L39" s="77">
        <v>353150</v>
      </c>
      <c r="M39" s="56">
        <v>8564</v>
      </c>
    </row>
    <row r="40" spans="1:14" x14ac:dyDescent="0.25">
      <c r="A40" s="30"/>
      <c r="B40" s="31" t="s">
        <v>40</v>
      </c>
      <c r="C40" s="32">
        <f t="shared" ref="C40:I40" si="3">+SUM(C11:C39)</f>
        <v>113</v>
      </c>
      <c r="D40" s="32">
        <f t="shared" si="3"/>
        <v>25</v>
      </c>
      <c r="E40" s="33">
        <f t="shared" si="3"/>
        <v>138</v>
      </c>
      <c r="F40" s="34">
        <f t="shared" si="3"/>
        <v>16732739</v>
      </c>
      <c r="G40" s="35">
        <f t="shared" si="3"/>
        <v>16837739</v>
      </c>
      <c r="H40" s="35">
        <f t="shared" si="3"/>
        <v>285716</v>
      </c>
      <c r="I40" s="35">
        <f t="shared" si="3"/>
        <v>312283</v>
      </c>
      <c r="J40" s="36">
        <f t="shared" ref="J40:K40" si="4">+SUM(J11:J39)</f>
        <v>16942739</v>
      </c>
      <c r="K40" s="36">
        <f t="shared" si="4"/>
        <v>312283</v>
      </c>
      <c r="L40" s="36">
        <f t="shared" ref="L40:M40" si="5">+SUM(L11:L39)</f>
        <v>17168989</v>
      </c>
      <c r="M40" s="36">
        <f t="shared" si="5"/>
        <v>312283</v>
      </c>
    </row>
    <row r="41" spans="1:14" x14ac:dyDescent="0.25">
      <c r="A41" s="37"/>
      <c r="B41" s="38" t="s">
        <v>41</v>
      </c>
      <c r="C41" s="1"/>
      <c r="F41" s="39"/>
      <c r="G41" s="39"/>
      <c r="H41" s="4"/>
      <c r="I41" s="40"/>
      <c r="J41" s="39"/>
      <c r="K41" s="9"/>
      <c r="L41" s="65"/>
      <c r="M41" s="9"/>
    </row>
    <row r="42" spans="1:14" x14ac:dyDescent="0.25">
      <c r="B42" s="41" t="s">
        <v>42</v>
      </c>
      <c r="C42" s="42"/>
      <c r="D42" s="42"/>
      <c r="E42" s="6"/>
      <c r="F42" s="43"/>
      <c r="G42" s="43"/>
      <c r="H42" s="43"/>
      <c r="I42" s="14"/>
      <c r="J42" s="43"/>
      <c r="K42" s="9"/>
      <c r="L42" s="43"/>
      <c r="M42" s="9"/>
    </row>
    <row r="43" spans="1:14" x14ac:dyDescent="0.25">
      <c r="A43" s="5"/>
      <c r="B43" s="42"/>
      <c r="C43" s="42"/>
      <c r="D43" s="42"/>
      <c r="E43" s="5"/>
      <c r="F43" s="44"/>
      <c r="G43" s="45"/>
      <c r="H43" s="46"/>
      <c r="I43" s="14"/>
      <c r="J43" s="45"/>
      <c r="L43" s="45"/>
    </row>
    <row r="44" spans="1:14" x14ac:dyDescent="0.25">
      <c r="B44" s="169" t="s">
        <v>47</v>
      </c>
      <c r="C44" s="170"/>
      <c r="D44" s="170"/>
      <c r="E44" s="170"/>
      <c r="F44" s="170"/>
      <c r="G44" s="170"/>
      <c r="H44" s="170"/>
      <c r="I44" s="171"/>
      <c r="J44" s="42"/>
      <c r="K44" s="6"/>
      <c r="L44" s="42"/>
      <c r="M44" s="6"/>
    </row>
    <row r="45" spans="1:14" x14ac:dyDescent="0.25">
      <c r="A45" s="6"/>
      <c r="B45" s="47"/>
      <c r="D45" s="14"/>
      <c r="E45" s="9"/>
      <c r="F45" s="43"/>
      <c r="G45" s="45"/>
      <c r="I45" s="14"/>
      <c r="J45" s="45"/>
      <c r="K45" s="14"/>
      <c r="L45" s="45"/>
      <c r="M45" s="14"/>
    </row>
    <row r="46" spans="1:14" x14ac:dyDescent="0.25">
      <c r="A46" s="5"/>
      <c r="B46" s="9"/>
      <c r="C46" s="42"/>
      <c r="D46" s="9"/>
      <c r="E46" s="9"/>
      <c r="F46" s="45"/>
      <c r="G46" s="45"/>
      <c r="H46" s="45"/>
      <c r="I46" s="47"/>
      <c r="J46" s="45"/>
      <c r="K46" s="49"/>
      <c r="L46" s="45"/>
      <c r="M46" s="49"/>
    </row>
    <row r="47" spans="1:14" x14ac:dyDescent="0.25">
      <c r="B47" s="9"/>
      <c r="C47" s="42"/>
      <c r="D47" s="5"/>
      <c r="E47" s="9"/>
      <c r="F47" s="45"/>
      <c r="G47" s="45"/>
      <c r="H47" s="45"/>
      <c r="I47" s="42"/>
      <c r="J47" s="45"/>
      <c r="K47" s="14"/>
      <c r="L47" s="45"/>
      <c r="M47" s="14"/>
    </row>
    <row r="48" spans="1:14" x14ac:dyDescent="0.25">
      <c r="A48" s="5"/>
      <c r="B48" s="42"/>
      <c r="C48" s="42"/>
      <c r="D48" s="5"/>
      <c r="E48" s="9"/>
      <c r="F48" s="45"/>
      <c r="G48" s="4"/>
      <c r="H48" s="4"/>
      <c r="I48" s="42"/>
      <c r="J48" s="45"/>
      <c r="K48" s="49"/>
      <c r="L48" s="45"/>
      <c r="M48" s="49"/>
    </row>
    <row r="49" spans="1:13" x14ac:dyDescent="0.25">
      <c r="A49" s="7"/>
      <c r="C49" s="42"/>
      <c r="D49" s="5"/>
      <c r="E49" s="9"/>
      <c r="F49" s="45"/>
      <c r="G49" s="45"/>
      <c r="H49" s="45"/>
      <c r="I49" s="12"/>
      <c r="J49" s="45"/>
      <c r="K49" s="9"/>
      <c r="L49" s="45"/>
      <c r="M49" s="9"/>
    </row>
    <row r="50" spans="1:13" ht="16.5" thickBot="1" x14ac:dyDescent="0.3">
      <c r="A50" s="6"/>
      <c r="B50" s="42"/>
      <c r="C50" s="5"/>
      <c r="D50" s="9"/>
      <c r="E50" s="9"/>
      <c r="F50" s="45"/>
      <c r="G50" s="45"/>
      <c r="H50" s="45"/>
      <c r="I50" s="47"/>
      <c r="J50" s="45"/>
      <c r="L50" s="45"/>
    </row>
    <row r="51" spans="1:13" ht="16.5" thickBot="1" x14ac:dyDescent="0.3">
      <c r="A51" s="49"/>
      <c r="B51" s="47"/>
      <c r="C51" s="42"/>
      <c r="D51" s="9"/>
      <c r="E51" s="42"/>
      <c r="F51" s="62"/>
      <c r="G51" s="50"/>
      <c r="H51" s="45"/>
      <c r="I51" s="47"/>
      <c r="J51" s="50"/>
      <c r="K51" s="9"/>
      <c r="L51" s="64"/>
      <c r="M51" s="9"/>
    </row>
    <row r="52" spans="1:13" x14ac:dyDescent="0.25">
      <c r="A52" s="49"/>
      <c r="B52" s="47"/>
      <c r="C52" s="166" t="s">
        <v>43</v>
      </c>
      <c r="D52" s="167"/>
      <c r="E52" s="167"/>
      <c r="F52" s="167"/>
      <c r="G52" s="168"/>
      <c r="H52" s="45"/>
      <c r="I52" s="47"/>
      <c r="J52" s="45"/>
      <c r="K52" s="9"/>
      <c r="L52" s="45"/>
      <c r="M52" s="9"/>
    </row>
    <row r="53" spans="1:13" x14ac:dyDescent="0.25">
      <c r="A53" s="7"/>
      <c r="B53" s="42"/>
      <c r="C53" s="161" t="s">
        <v>44</v>
      </c>
      <c r="D53" s="162"/>
      <c r="E53" s="162"/>
      <c r="F53" s="162"/>
      <c r="G53" s="163"/>
      <c r="H53" s="45"/>
      <c r="I53" s="47"/>
      <c r="J53" s="46"/>
      <c r="K53" s="9"/>
      <c r="L53" s="46"/>
      <c r="M53" s="9"/>
    </row>
    <row r="54" spans="1:13" x14ac:dyDescent="0.25">
      <c r="A54" s="6"/>
      <c r="B54" s="42"/>
      <c r="C54" s="51"/>
      <c r="D54" s="51"/>
      <c r="E54" s="51"/>
      <c r="F54" s="2"/>
      <c r="G54" s="45"/>
      <c r="H54" s="46"/>
      <c r="I54" s="42"/>
      <c r="J54" s="45"/>
      <c r="K54" s="42"/>
      <c r="L54" s="45"/>
      <c r="M54" s="42"/>
    </row>
    <row r="55" spans="1:13" x14ac:dyDescent="0.25">
      <c r="A55" s="49"/>
      <c r="B55" s="14"/>
      <c r="C55" s="14"/>
      <c r="D55" s="47"/>
      <c r="E55" s="47"/>
      <c r="F55" s="43"/>
      <c r="G55" s="46"/>
      <c r="H55" s="52"/>
      <c r="I55" s="47"/>
      <c r="J55" s="46"/>
      <c r="L55" s="46"/>
    </row>
  </sheetData>
  <mergeCells count="10">
    <mergeCell ref="C53:G53"/>
    <mergeCell ref="B8:K8"/>
    <mergeCell ref="C52:G52"/>
    <mergeCell ref="B44:I44"/>
    <mergeCell ref="B1:M1"/>
    <mergeCell ref="B2:M2"/>
    <mergeCell ref="B3:M3"/>
    <mergeCell ref="B4:M4"/>
    <mergeCell ref="B5:M5"/>
    <mergeCell ref="B6:M6"/>
  </mergeCells>
  <pageMargins left="0.31496062992125984" right="0.31496062992125984" top="0.35433070866141736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86" zoomScaleNormal="86" workbookViewId="0">
      <selection activeCell="C58" sqref="C58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15.28515625" style="2" customWidth="1"/>
    <col min="4" max="4" width="14.5703125" style="2" customWidth="1"/>
    <col min="5" max="5" width="9.5703125" style="2" customWidth="1"/>
    <col min="6" max="7" width="17.7109375" style="48" hidden="1" customWidth="1"/>
    <col min="8" max="8" width="12.28515625" style="48" hidden="1" customWidth="1"/>
    <col min="9" max="9" width="17.28515625" style="2" hidden="1" customWidth="1"/>
    <col min="10" max="10" width="18.85546875" style="48" customWidth="1"/>
    <col min="11" max="11" width="15.42578125" style="2" customWidth="1"/>
    <col min="12" max="12" width="17.7109375" style="48" bestFit="1" customWidth="1"/>
    <col min="13" max="13" width="15.42578125" style="2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72" t="s">
        <v>49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73.5" customHeight="1" thickBot="1" x14ac:dyDescent="0.3">
      <c r="B10" s="67" t="s">
        <v>3</v>
      </c>
      <c r="C10" s="68" t="s">
        <v>4</v>
      </c>
      <c r="D10" s="68" t="s">
        <v>5</v>
      </c>
      <c r="E10" s="69" t="s">
        <v>6</v>
      </c>
      <c r="F10" s="70" t="s">
        <v>7</v>
      </c>
      <c r="G10" s="71" t="s">
        <v>8</v>
      </c>
      <c r="H10" s="72" t="s">
        <v>9</v>
      </c>
      <c r="I10" s="71" t="s">
        <v>10</v>
      </c>
      <c r="J10" s="71" t="s">
        <v>45</v>
      </c>
      <c r="K10" s="73" t="s">
        <v>46</v>
      </c>
      <c r="L10" s="71" t="s">
        <v>50</v>
      </c>
      <c r="M10" s="73" t="s">
        <v>51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469100</v>
      </c>
      <c r="M11" s="58">
        <v>11521</v>
      </c>
    </row>
    <row r="12" spans="1:15" s="22" customFormat="1" x14ac:dyDescent="0.25">
      <c r="A12" s="15"/>
      <c r="B12" s="23" t="s">
        <v>12</v>
      </c>
      <c r="C12" s="25">
        <v>1</v>
      </c>
      <c r="D12" s="25"/>
      <c r="E12" s="54">
        <f t="shared" ref="E12:E39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1146050</v>
      </c>
      <c r="M12" s="56">
        <v>21942</v>
      </c>
      <c r="O12" s="75"/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83"/>
      <c r="L13" s="82">
        <v>2437339</v>
      </c>
      <c r="M13" s="83"/>
    </row>
    <row r="14" spans="1:15" s="22" customFormat="1" x14ac:dyDescent="0.25">
      <c r="A14" s="15"/>
      <c r="B14" s="23" t="s">
        <v>14</v>
      </c>
      <c r="C14" s="25">
        <v>12</v>
      </c>
      <c r="D14" s="25">
        <v>1</v>
      </c>
      <c r="E14" s="54">
        <f t="shared" si="0"/>
        <v>13</v>
      </c>
      <c r="F14" s="26">
        <v>827950</v>
      </c>
      <c r="G14" s="20">
        <f t="shared" ref="G14:G39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82">
        <v>842950</v>
      </c>
      <c r="M14" s="56">
        <v>16062</v>
      </c>
    </row>
    <row r="15" spans="1:15" s="22" customFormat="1" x14ac:dyDescent="0.25">
      <c r="A15" s="15"/>
      <c r="B15" s="23" t="s">
        <v>15</v>
      </c>
      <c r="C15" s="25">
        <v>3</v>
      </c>
      <c r="D15" s="25">
        <v>1</v>
      </c>
      <c r="E15" s="54">
        <f t="shared" si="0"/>
        <v>4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9" si="2">+G15+3750</f>
        <v>887900</v>
      </c>
      <c r="K15" s="56">
        <v>17080</v>
      </c>
      <c r="L15" s="82">
        <v>895400</v>
      </c>
      <c r="M15" s="56">
        <v>17080</v>
      </c>
    </row>
    <row r="16" spans="1:15" s="22" customFormat="1" x14ac:dyDescent="0.25">
      <c r="A16" s="15"/>
      <c r="B16" s="23" t="s">
        <v>16</v>
      </c>
      <c r="C16" s="25">
        <v>1</v>
      </c>
      <c r="D16" s="25">
        <v>3</v>
      </c>
      <c r="E16" s="54">
        <f t="shared" si="0"/>
        <v>4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82">
        <v>976450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7</v>
      </c>
      <c r="D17" s="25">
        <v>2</v>
      </c>
      <c r="E17" s="54">
        <f t="shared" si="0"/>
        <v>9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82">
        <v>534050</v>
      </c>
      <c r="M17" s="56">
        <v>10060</v>
      </c>
    </row>
    <row r="18" spans="1:13" s="22" customFormat="1" x14ac:dyDescent="0.25">
      <c r="A18" s="15"/>
      <c r="B18" s="23" t="s">
        <v>18</v>
      </c>
      <c r="C18" s="25">
        <v>11</v>
      </c>
      <c r="D18" s="25">
        <v>3</v>
      </c>
      <c r="E18" s="54">
        <f t="shared" si="0"/>
        <v>14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82">
        <v>625400</v>
      </c>
      <c r="M18" s="56">
        <v>11837</v>
      </c>
    </row>
    <row r="19" spans="1:13" s="22" customFormat="1" x14ac:dyDescent="0.25">
      <c r="A19" s="29"/>
      <c r="B19" s="23" t="s">
        <v>19</v>
      </c>
      <c r="C19" s="25">
        <v>3</v>
      </c>
      <c r="D19" s="25">
        <v>2</v>
      </c>
      <c r="E19" s="54">
        <f t="shared" si="0"/>
        <v>5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82">
        <v>707250</v>
      </c>
      <c r="M19" s="56">
        <v>13425</v>
      </c>
    </row>
    <row r="20" spans="1:13" s="22" customFormat="1" x14ac:dyDescent="0.25">
      <c r="B20" s="23" t="s">
        <v>20</v>
      </c>
      <c r="C20" s="25">
        <v>14</v>
      </c>
      <c r="D20" s="25">
        <v>2</v>
      </c>
      <c r="E20" s="54">
        <f t="shared" si="0"/>
        <v>16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82">
        <v>767450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82">
        <v>591900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82">
        <v>456300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82">
        <v>707250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82">
        <v>842950</v>
      </c>
      <c r="M24" s="56">
        <v>16062</v>
      </c>
    </row>
    <row r="25" spans="1:13" s="22" customFormat="1" x14ac:dyDescent="0.25">
      <c r="A25" s="29"/>
      <c r="B25" s="23" t="s">
        <v>25</v>
      </c>
      <c r="C25" s="25">
        <v>14</v>
      </c>
      <c r="D25" s="25">
        <v>5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82">
        <v>312800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9</v>
      </c>
      <c r="D26" s="25">
        <v>3</v>
      </c>
      <c r="E26" s="54">
        <f t="shared" si="0"/>
        <v>12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82">
        <v>351550</v>
      </c>
      <c r="M26" s="56">
        <v>8523</v>
      </c>
    </row>
    <row r="27" spans="1:13" s="22" customFormat="1" x14ac:dyDescent="0.25">
      <c r="A27" s="29"/>
      <c r="B27" s="23" t="s">
        <v>27</v>
      </c>
      <c r="C27" s="25">
        <v>10</v>
      </c>
      <c r="D27" s="25">
        <v>2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82">
        <v>443000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3</v>
      </c>
      <c r="D28" s="25">
        <v>0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82">
        <v>338500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0</v>
      </c>
      <c r="D29" s="25">
        <v>1</v>
      </c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82">
        <v>370950</v>
      </c>
      <c r="M29" s="56">
        <v>9028</v>
      </c>
    </row>
    <row r="30" spans="1:13" s="22" customFormat="1" x14ac:dyDescent="0.25">
      <c r="B30" s="23" t="s">
        <v>30</v>
      </c>
      <c r="C30" s="25"/>
      <c r="D30" s="25">
        <v>1</v>
      </c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82">
        <v>412200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82">
        <v>312800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82">
        <v>338500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>
        <v>1</v>
      </c>
      <c r="E33" s="54">
        <f t="shared" si="0"/>
        <v>2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82">
        <v>363600</v>
      </c>
      <c r="M33" s="56">
        <v>8842</v>
      </c>
    </row>
    <row r="34" spans="1:14" s="22" customFormat="1" x14ac:dyDescent="0.25">
      <c r="B34" s="23" t="s">
        <v>34</v>
      </c>
      <c r="C34" s="25">
        <v>6</v>
      </c>
      <c r="D34" s="25"/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82">
        <v>287000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82">
        <v>301750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1</v>
      </c>
      <c r="D36" s="25"/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82">
        <v>304750</v>
      </c>
      <c r="M36" s="56">
        <v>7328</v>
      </c>
    </row>
    <row r="37" spans="1:14" s="22" customFormat="1" x14ac:dyDescent="0.25">
      <c r="A37" s="15"/>
      <c r="B37" s="23" t="s">
        <v>37</v>
      </c>
      <c r="C37" s="25">
        <v>3</v>
      </c>
      <c r="D37" s="25"/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82">
        <v>371100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307500</v>
      </c>
      <c r="M38" s="56">
        <v>7398</v>
      </c>
    </row>
    <row r="39" spans="1:14" s="22" customFormat="1" x14ac:dyDescent="0.25">
      <c r="A39" s="29"/>
      <c r="B39" s="23" t="s">
        <v>39</v>
      </c>
      <c r="C39" s="25">
        <v>0</v>
      </c>
      <c r="D39" s="25">
        <v>1</v>
      </c>
      <c r="E39" s="54">
        <f t="shared" si="0"/>
        <v>1</v>
      </c>
      <c r="F39" s="26">
        <v>337150</v>
      </c>
      <c r="G39" s="20">
        <f t="shared" si="1"/>
        <v>340900</v>
      </c>
      <c r="H39" s="27">
        <v>6859</v>
      </c>
      <c r="I39" s="27">
        <v>8564</v>
      </c>
      <c r="J39" s="55">
        <f t="shared" si="2"/>
        <v>344650</v>
      </c>
      <c r="K39" s="56">
        <v>8564</v>
      </c>
      <c r="L39" s="82">
        <v>353150</v>
      </c>
      <c r="M39" s="56">
        <v>8564</v>
      </c>
    </row>
    <row r="40" spans="1:14" x14ac:dyDescent="0.25">
      <c r="A40" s="30"/>
      <c r="B40" s="84" t="s">
        <v>40</v>
      </c>
      <c r="C40" s="85">
        <f t="shared" ref="C40:I40" si="3">+SUM(C11:C39)</f>
        <v>108</v>
      </c>
      <c r="D40" s="85">
        <f>+SUM(D11:D39)</f>
        <v>30</v>
      </c>
      <c r="E40" s="86">
        <f t="shared" si="3"/>
        <v>138</v>
      </c>
      <c r="F40" s="87">
        <f t="shared" si="3"/>
        <v>16732739</v>
      </c>
      <c r="G40" s="88">
        <f t="shared" si="3"/>
        <v>16837739</v>
      </c>
      <c r="H40" s="88">
        <f t="shared" si="3"/>
        <v>285716</v>
      </c>
      <c r="I40" s="88">
        <f t="shared" si="3"/>
        <v>312283</v>
      </c>
      <c r="J40" s="89">
        <f t="shared" ref="J40:M40" si="4">+SUM(J11:J39)</f>
        <v>16942739</v>
      </c>
      <c r="K40" s="89">
        <f t="shared" si="4"/>
        <v>312283</v>
      </c>
      <c r="L40" s="89">
        <f t="shared" si="4"/>
        <v>17168989</v>
      </c>
      <c r="M40" s="89">
        <f t="shared" si="4"/>
        <v>312283</v>
      </c>
    </row>
    <row r="41" spans="1:14" x14ac:dyDescent="0.25">
      <c r="A41" s="37"/>
      <c r="B41" s="176" t="s">
        <v>55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14" x14ac:dyDescent="0.25">
      <c r="A42" s="3"/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3" spans="1:14" ht="36" customHeight="1" x14ac:dyDescent="0.25">
      <c r="B43" s="169" t="s">
        <v>52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M43" s="9"/>
    </row>
    <row r="44" spans="1:14" x14ac:dyDescent="0.25">
      <c r="A44" s="5"/>
      <c r="B44" s="41" t="s">
        <v>42</v>
      </c>
      <c r="C44" s="42"/>
      <c r="D44" s="42"/>
      <c r="E44" s="5"/>
      <c r="F44" s="63"/>
      <c r="G44" s="45"/>
      <c r="H44" s="46"/>
      <c r="I44" s="14"/>
      <c r="J44" s="45"/>
      <c r="L44" s="45"/>
    </row>
    <row r="45" spans="1:14" x14ac:dyDescent="0.25">
      <c r="A45" s="6"/>
      <c r="B45" s="47"/>
      <c r="D45" s="14"/>
      <c r="E45" s="9"/>
      <c r="F45" s="43"/>
      <c r="G45" s="45"/>
      <c r="I45" s="14"/>
      <c r="J45" s="45"/>
      <c r="K45" s="14"/>
      <c r="L45" s="45"/>
      <c r="M45" s="14"/>
    </row>
    <row r="46" spans="1:14" x14ac:dyDescent="0.25">
      <c r="A46" s="5"/>
      <c r="C46" s="42"/>
      <c r="D46" s="9"/>
      <c r="E46" s="9"/>
      <c r="F46" s="45"/>
      <c r="G46" s="45"/>
      <c r="H46" s="45"/>
      <c r="I46" s="47"/>
      <c r="J46" s="45"/>
      <c r="K46" s="49"/>
      <c r="L46" s="45"/>
      <c r="M46" s="49"/>
    </row>
    <row r="47" spans="1:14" x14ac:dyDescent="0.25">
      <c r="B47" s="9"/>
      <c r="C47" s="42"/>
      <c r="D47" s="5"/>
      <c r="E47" s="9"/>
      <c r="F47" s="45"/>
      <c r="G47" s="45"/>
      <c r="H47" s="45"/>
      <c r="I47" s="42"/>
      <c r="J47" s="45"/>
      <c r="K47" s="14"/>
      <c r="L47" s="45"/>
      <c r="M47" s="14"/>
    </row>
    <row r="48" spans="1:14" x14ac:dyDescent="0.25">
      <c r="A48" s="5"/>
      <c r="B48" s="42"/>
      <c r="C48" s="42"/>
      <c r="D48" s="5"/>
      <c r="E48" s="9"/>
      <c r="F48" s="45"/>
      <c r="G48" s="4"/>
      <c r="H48" s="4"/>
      <c r="I48" s="42"/>
      <c r="J48" s="45"/>
      <c r="K48" s="49"/>
      <c r="L48" s="45"/>
      <c r="M48" s="49"/>
    </row>
    <row r="49" spans="1:16" x14ac:dyDescent="0.25">
      <c r="A49" s="7"/>
      <c r="C49" s="42"/>
      <c r="D49" s="5"/>
      <c r="E49" s="9"/>
      <c r="F49" s="45"/>
      <c r="G49" s="45"/>
      <c r="H49" s="45"/>
      <c r="I49" s="12"/>
      <c r="J49" s="45"/>
      <c r="K49" s="9"/>
      <c r="L49" s="45"/>
      <c r="M49" s="9"/>
    </row>
    <row r="50" spans="1:16" ht="16.5" thickBot="1" x14ac:dyDescent="0.3">
      <c r="A50" s="6"/>
      <c r="B50" s="42"/>
      <c r="C50" s="5"/>
      <c r="D50" s="9"/>
      <c r="E50" s="9"/>
      <c r="F50" s="45"/>
      <c r="G50" s="45"/>
      <c r="H50" s="45"/>
      <c r="I50" s="47"/>
      <c r="J50" s="45"/>
      <c r="L50" s="45"/>
    </row>
    <row r="51" spans="1:16" ht="16.5" thickBot="1" x14ac:dyDescent="0.3">
      <c r="A51" s="49"/>
      <c r="B51" s="47"/>
      <c r="C51" s="42"/>
      <c r="D51" s="9"/>
      <c r="E51" s="42"/>
      <c r="F51" s="62"/>
      <c r="G51" s="64"/>
      <c r="H51" s="45"/>
      <c r="I51" s="47"/>
      <c r="J51" s="64"/>
      <c r="K51" s="9"/>
      <c r="L51" s="45"/>
      <c r="M51" s="9"/>
      <c r="N51" s="96"/>
    </row>
    <row r="52" spans="1:16" x14ac:dyDescent="0.25">
      <c r="A52" s="49"/>
      <c r="B52" s="47" t="s">
        <v>53</v>
      </c>
      <c r="D52" s="174"/>
      <c r="F52" s="2"/>
      <c r="G52" s="2"/>
      <c r="H52" s="45"/>
      <c r="I52" s="47"/>
      <c r="J52" s="74" t="s">
        <v>43</v>
      </c>
      <c r="K52" s="90"/>
      <c r="L52" s="92"/>
      <c r="M52" s="90"/>
      <c r="N52" s="96"/>
    </row>
    <row r="53" spans="1:16" x14ac:dyDescent="0.25">
      <c r="A53" s="7"/>
      <c r="B53" s="42" t="s">
        <v>54</v>
      </c>
      <c r="C53" s="47"/>
      <c r="D53" s="175"/>
      <c r="E53" s="91"/>
      <c r="F53" s="91"/>
      <c r="G53" s="10"/>
      <c r="H53" s="45"/>
      <c r="I53" s="47"/>
      <c r="J53" s="90" t="s">
        <v>44</v>
      </c>
      <c r="K53" s="9"/>
      <c r="L53" s="46"/>
      <c r="M53" s="9"/>
      <c r="N53" s="96"/>
      <c r="O53" s="96"/>
      <c r="P53" s="96"/>
    </row>
    <row r="54" spans="1:16" x14ac:dyDescent="0.25">
      <c r="A54" s="6"/>
      <c r="B54" s="42"/>
      <c r="C54" s="42"/>
      <c r="D54" s="167"/>
      <c r="J54" s="90" t="s">
        <v>56</v>
      </c>
      <c r="K54" s="91"/>
      <c r="L54" s="91"/>
      <c r="M54" s="91"/>
      <c r="N54" s="96"/>
      <c r="O54" s="96"/>
      <c r="P54" s="96"/>
    </row>
    <row r="55" spans="1:16" x14ac:dyDescent="0.25">
      <c r="A55" s="49"/>
      <c r="B55" s="14"/>
      <c r="C55" s="14"/>
      <c r="D55" s="47"/>
      <c r="E55" s="47"/>
      <c r="F55" s="43"/>
      <c r="G55" s="46"/>
      <c r="H55" s="52"/>
      <c r="I55" s="47"/>
      <c r="J55" s="46"/>
      <c r="L55" s="46"/>
      <c r="N55" s="96"/>
      <c r="O55" s="96"/>
      <c r="P55" s="96"/>
    </row>
    <row r="56" spans="1:16" x14ac:dyDescent="0.25">
      <c r="N56" s="96"/>
      <c r="O56" s="96"/>
      <c r="P56" s="96"/>
    </row>
  </sheetData>
  <mergeCells count="10">
    <mergeCell ref="D52:D54"/>
    <mergeCell ref="B8:K8"/>
    <mergeCell ref="B43:L43"/>
    <mergeCell ref="B1:M1"/>
    <mergeCell ref="B2:M2"/>
    <mergeCell ref="B3:M3"/>
    <mergeCell ref="B4:M4"/>
    <mergeCell ref="B5:M5"/>
    <mergeCell ref="B6:M6"/>
    <mergeCell ref="B41:M42"/>
  </mergeCells>
  <pageMargins left="0.11811023622047245" right="0" top="0.35433070866141736" bottom="0.35433070866141736" header="0.31496062992125984" footer="0.31496062992125984"/>
  <pageSetup paperSize="9" scale="7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sqref="A1:XFD1048576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15.28515625" style="2" customWidth="1"/>
    <col min="4" max="4" width="14.5703125" style="2" customWidth="1"/>
    <col min="5" max="5" width="9.5703125" style="2" customWidth="1"/>
    <col min="6" max="7" width="17.7109375" style="95" hidden="1" customWidth="1"/>
    <col min="8" max="8" width="12.28515625" style="95" hidden="1" customWidth="1"/>
    <col min="9" max="9" width="17.28515625" style="2" hidden="1" customWidth="1"/>
    <col min="10" max="10" width="18.85546875" style="95" hidden="1" customWidth="1"/>
    <col min="11" max="11" width="15.42578125" style="2" hidden="1" customWidth="1"/>
    <col min="12" max="12" width="17.7109375" style="95" bestFit="1" customWidth="1"/>
    <col min="13" max="13" width="15.42578125" style="2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72" t="s">
        <v>57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63.75" thickBot="1" x14ac:dyDescent="0.3">
      <c r="B10" s="98" t="s">
        <v>3</v>
      </c>
      <c r="C10" s="99" t="s">
        <v>4</v>
      </c>
      <c r="D10" s="99" t="s">
        <v>5</v>
      </c>
      <c r="E10" s="100" t="s">
        <v>6</v>
      </c>
      <c r="F10" s="101" t="s">
        <v>7</v>
      </c>
      <c r="G10" s="102" t="s">
        <v>8</v>
      </c>
      <c r="H10" s="103" t="s">
        <v>9</v>
      </c>
      <c r="I10" s="102" t="s">
        <v>10</v>
      </c>
      <c r="J10" s="102" t="s">
        <v>45</v>
      </c>
      <c r="K10" s="104" t="s">
        <v>46</v>
      </c>
      <c r="L10" s="102" t="s">
        <v>58</v>
      </c>
      <c r="M10" s="104" t="s">
        <v>59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461100</v>
      </c>
      <c r="M11" s="58">
        <v>11521</v>
      </c>
    </row>
    <row r="12" spans="1:15" s="22" customFormat="1" x14ac:dyDescent="0.25">
      <c r="A12" s="15"/>
      <c r="B12" s="23" t="s">
        <v>12</v>
      </c>
      <c r="C12" s="25">
        <v>1</v>
      </c>
      <c r="D12" s="25"/>
      <c r="E12" s="54">
        <f t="shared" ref="E12:E38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1138550</v>
      </c>
      <c r="M12" s="56">
        <v>21942</v>
      </c>
      <c r="O12" s="75"/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105"/>
      <c r="L13" s="82">
        <v>2437339</v>
      </c>
      <c r="M13" s="105"/>
    </row>
    <row r="14" spans="1:15" s="22" customFormat="1" x14ac:dyDescent="0.25">
      <c r="A14" s="15"/>
      <c r="B14" s="23" t="s">
        <v>14</v>
      </c>
      <c r="C14" s="25">
        <v>8</v>
      </c>
      <c r="D14" s="25">
        <v>5</v>
      </c>
      <c r="E14" s="54">
        <f t="shared" si="0"/>
        <v>13</v>
      </c>
      <c r="F14" s="26">
        <v>827950</v>
      </c>
      <c r="G14" s="20">
        <f t="shared" ref="G14:G38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82">
        <v>835450</v>
      </c>
      <c r="M14" s="56">
        <v>16062</v>
      </c>
    </row>
    <row r="15" spans="1:15" s="22" customFormat="1" x14ac:dyDescent="0.25">
      <c r="A15" s="15"/>
      <c r="B15" s="23" t="s">
        <v>15</v>
      </c>
      <c r="C15" s="25">
        <v>4</v>
      </c>
      <c r="D15" s="25">
        <v>1</v>
      </c>
      <c r="E15" s="54">
        <f t="shared" si="0"/>
        <v>5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8" si="2">+G15+3750</f>
        <v>887900</v>
      </c>
      <c r="K15" s="56">
        <v>17080</v>
      </c>
      <c r="L15" s="82">
        <v>887900</v>
      </c>
      <c r="M15" s="56">
        <v>17080</v>
      </c>
    </row>
    <row r="16" spans="1:15" s="22" customFormat="1" x14ac:dyDescent="0.25">
      <c r="A16" s="15"/>
      <c r="B16" s="23" t="s">
        <v>16</v>
      </c>
      <c r="C16" s="25">
        <v>3</v>
      </c>
      <c r="D16" s="25">
        <v>0</v>
      </c>
      <c r="E16" s="54">
        <f t="shared" si="0"/>
        <v>3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82">
        <v>968950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6</v>
      </c>
      <c r="D17" s="25">
        <v>4</v>
      </c>
      <c r="E17" s="54">
        <f t="shared" si="0"/>
        <v>10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82">
        <v>526050</v>
      </c>
      <c r="M17" s="56">
        <v>10060</v>
      </c>
    </row>
    <row r="18" spans="1:13" s="22" customFormat="1" x14ac:dyDescent="0.25">
      <c r="A18" s="15"/>
      <c r="B18" s="23" t="s">
        <v>18</v>
      </c>
      <c r="C18" s="25">
        <v>13</v>
      </c>
      <c r="D18" s="25">
        <v>1</v>
      </c>
      <c r="E18" s="54">
        <f t="shared" si="0"/>
        <v>14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82">
        <v>617650</v>
      </c>
      <c r="M18" s="56">
        <v>11837</v>
      </c>
    </row>
    <row r="19" spans="1:13" s="22" customFormat="1" x14ac:dyDescent="0.25">
      <c r="A19" s="29"/>
      <c r="B19" s="23" t="s">
        <v>19</v>
      </c>
      <c r="C19" s="25">
        <v>3</v>
      </c>
      <c r="D19" s="25">
        <v>1</v>
      </c>
      <c r="E19" s="54">
        <f t="shared" si="0"/>
        <v>4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82">
        <v>699500</v>
      </c>
      <c r="M19" s="56">
        <v>13425</v>
      </c>
    </row>
    <row r="20" spans="1:13" s="22" customFormat="1" x14ac:dyDescent="0.25">
      <c r="B20" s="23" t="s">
        <v>20</v>
      </c>
      <c r="C20" s="25">
        <v>11</v>
      </c>
      <c r="D20" s="25">
        <v>5</v>
      </c>
      <c r="E20" s="54">
        <f t="shared" si="0"/>
        <v>16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82">
        <v>759950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82">
        <v>887900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82">
        <v>448300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82">
        <v>699500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82">
        <v>835450</v>
      </c>
      <c r="M24" s="56">
        <v>16062</v>
      </c>
    </row>
    <row r="25" spans="1:13" s="22" customFormat="1" x14ac:dyDescent="0.25">
      <c r="A25" s="29"/>
      <c r="B25" s="23" t="s">
        <v>25</v>
      </c>
      <c r="C25" s="25">
        <v>13</v>
      </c>
      <c r="D25" s="25">
        <v>6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82">
        <v>304300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9</v>
      </c>
      <c r="D26" s="25">
        <v>3</v>
      </c>
      <c r="E26" s="54">
        <f t="shared" si="0"/>
        <v>12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82">
        <v>343050</v>
      </c>
      <c r="M26" s="56">
        <v>8523</v>
      </c>
    </row>
    <row r="27" spans="1:13" s="22" customFormat="1" x14ac:dyDescent="0.25">
      <c r="A27" s="29"/>
      <c r="B27" s="23" t="s">
        <v>27</v>
      </c>
      <c r="C27" s="25">
        <v>9</v>
      </c>
      <c r="D27" s="25">
        <v>3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82">
        <v>435000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2</v>
      </c>
      <c r="D28" s="25">
        <v>1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82">
        <v>330000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0</v>
      </c>
      <c r="D29" s="25">
        <v>1</v>
      </c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82">
        <v>362950</v>
      </c>
      <c r="M29" s="56">
        <v>9028</v>
      </c>
    </row>
    <row r="30" spans="1:13" s="22" customFormat="1" x14ac:dyDescent="0.25">
      <c r="B30" s="23" t="s">
        <v>30</v>
      </c>
      <c r="C30" s="25">
        <v>1</v>
      </c>
      <c r="D30" s="25">
        <v>0</v>
      </c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82">
        <v>404200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82">
        <v>304300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82">
        <v>330000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>
        <v>1</v>
      </c>
      <c r="E33" s="54">
        <f t="shared" si="0"/>
        <v>2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82">
        <v>355600</v>
      </c>
      <c r="M33" s="56">
        <v>8842</v>
      </c>
    </row>
    <row r="34" spans="1:14" s="22" customFormat="1" x14ac:dyDescent="0.25">
      <c r="B34" s="23" t="s">
        <v>34</v>
      </c>
      <c r="C34" s="25">
        <v>5</v>
      </c>
      <c r="D34" s="25">
        <v>1</v>
      </c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82">
        <v>278250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82">
        <v>293000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0</v>
      </c>
      <c r="D36" s="25">
        <v>1</v>
      </c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82">
        <v>296000</v>
      </c>
      <c r="M36" s="56">
        <v>7328</v>
      </c>
    </row>
    <row r="37" spans="1:14" s="22" customFormat="1" x14ac:dyDescent="0.25">
      <c r="A37" s="15"/>
      <c r="B37" s="23" t="s">
        <v>37</v>
      </c>
      <c r="C37" s="25">
        <v>3</v>
      </c>
      <c r="D37" s="25"/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82">
        <v>363100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298750</v>
      </c>
      <c r="M38" s="56">
        <v>7398</v>
      </c>
    </row>
    <row r="39" spans="1:14" x14ac:dyDescent="0.25">
      <c r="A39" s="30"/>
      <c r="B39" s="106" t="s">
        <v>40</v>
      </c>
      <c r="C39" s="114">
        <f t="shared" ref="C39:M39" si="3">+SUM(C11:C38)</f>
        <v>101</v>
      </c>
      <c r="D39" s="114">
        <f t="shared" si="3"/>
        <v>36</v>
      </c>
      <c r="E39" s="115">
        <f t="shared" si="3"/>
        <v>137</v>
      </c>
      <c r="F39" s="107">
        <f t="shared" si="3"/>
        <v>16395589</v>
      </c>
      <c r="G39" s="108">
        <f t="shared" si="3"/>
        <v>16496839</v>
      </c>
      <c r="H39" s="108">
        <f t="shared" si="3"/>
        <v>278857</v>
      </c>
      <c r="I39" s="108">
        <f t="shared" si="3"/>
        <v>303719</v>
      </c>
      <c r="J39" s="109">
        <f t="shared" si="3"/>
        <v>16598089</v>
      </c>
      <c r="K39" s="109">
        <f t="shared" si="3"/>
        <v>303719</v>
      </c>
      <c r="L39" s="109">
        <f t="shared" si="3"/>
        <v>16902089</v>
      </c>
      <c r="M39" s="109">
        <f t="shared" si="3"/>
        <v>303719</v>
      </c>
    </row>
    <row r="40" spans="1:14" x14ac:dyDescent="0.25">
      <c r="A40" s="37"/>
      <c r="B40" s="176" t="s">
        <v>55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4" x14ac:dyDescent="0.25">
      <c r="A41" s="3"/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  <row r="42" spans="1:14" x14ac:dyDescent="0.25">
      <c r="A42" s="5"/>
      <c r="B42" s="41" t="s">
        <v>60</v>
      </c>
      <c r="C42" s="42"/>
      <c r="D42" s="42"/>
      <c r="E42" s="5"/>
      <c r="F42" s="93"/>
      <c r="G42" s="45"/>
      <c r="H42" s="46"/>
      <c r="I42" s="14"/>
      <c r="J42" s="45"/>
      <c r="L42" s="45"/>
    </row>
    <row r="43" spans="1:14" x14ac:dyDescent="0.25">
      <c r="A43" s="6"/>
      <c r="B43" s="47"/>
      <c r="D43" s="14"/>
      <c r="E43" s="9"/>
      <c r="F43" s="43"/>
      <c r="G43" s="45"/>
      <c r="I43" s="14"/>
      <c r="J43" s="45"/>
      <c r="K43" s="14"/>
      <c r="L43" s="45"/>
      <c r="M43" s="14"/>
    </row>
    <row r="44" spans="1:14" x14ac:dyDescent="0.25">
      <c r="A44" s="5"/>
      <c r="C44" s="42"/>
      <c r="D44" s="9"/>
      <c r="E44" s="9"/>
      <c r="F44" s="45"/>
      <c r="G44" s="45"/>
      <c r="H44" s="45"/>
      <c r="I44" s="47"/>
      <c r="J44" s="45"/>
      <c r="K44" s="49"/>
      <c r="L44" s="45"/>
      <c r="M44" s="49"/>
    </row>
    <row r="45" spans="1:14" x14ac:dyDescent="0.25">
      <c r="B45" s="9"/>
      <c r="C45" s="42"/>
      <c r="D45" s="5"/>
      <c r="E45" s="9"/>
      <c r="F45" s="45"/>
      <c r="G45" s="45"/>
      <c r="H45" s="45"/>
      <c r="I45" s="42"/>
      <c r="J45" s="45"/>
      <c r="K45" s="14"/>
      <c r="L45" s="45"/>
      <c r="M45" s="14"/>
    </row>
    <row r="46" spans="1:14" x14ac:dyDescent="0.25">
      <c r="A46" s="5"/>
      <c r="B46" s="42"/>
      <c r="C46" s="42"/>
      <c r="D46" s="5"/>
      <c r="E46" s="9"/>
      <c r="F46" s="45"/>
      <c r="G46" s="4"/>
      <c r="H46" s="4"/>
      <c r="I46" s="42"/>
      <c r="J46" s="45"/>
      <c r="K46" s="49"/>
      <c r="L46" s="45"/>
      <c r="M46" s="49"/>
    </row>
    <row r="47" spans="1:14" x14ac:dyDescent="0.25">
      <c r="A47" s="7"/>
      <c r="C47" s="42"/>
      <c r="D47" s="5"/>
      <c r="E47" s="9"/>
      <c r="F47" s="45"/>
      <c r="G47" s="45"/>
      <c r="H47" s="45"/>
      <c r="I47" s="12"/>
      <c r="J47" s="45"/>
      <c r="K47" s="9"/>
      <c r="L47" s="45"/>
      <c r="M47" s="9"/>
    </row>
    <row r="48" spans="1:14" ht="16.5" thickBot="1" x14ac:dyDescent="0.3">
      <c r="A48" s="6"/>
      <c r="B48" s="42"/>
      <c r="C48" s="5"/>
      <c r="D48" s="9"/>
      <c r="E48" s="9"/>
      <c r="F48" s="45"/>
      <c r="G48" s="45"/>
      <c r="H48" s="45"/>
      <c r="I48" s="47"/>
      <c r="J48" s="45"/>
      <c r="L48" s="45"/>
    </row>
    <row r="49" spans="1:16" ht="16.5" thickBot="1" x14ac:dyDescent="0.3">
      <c r="A49" s="49"/>
      <c r="B49" s="47"/>
      <c r="C49" s="42"/>
      <c r="D49" s="9"/>
      <c r="E49" s="42"/>
      <c r="F49" s="62"/>
      <c r="G49" s="94"/>
      <c r="H49" s="45"/>
      <c r="I49" s="47"/>
      <c r="J49" s="94"/>
      <c r="K49" s="9"/>
      <c r="L49" s="45"/>
      <c r="M49" s="9"/>
      <c r="N49" s="96"/>
    </row>
    <row r="50" spans="1:16" x14ac:dyDescent="0.25">
      <c r="A50" s="49"/>
      <c r="B50" s="47"/>
      <c r="D50" s="174"/>
      <c r="F50" s="2"/>
      <c r="G50" s="2"/>
      <c r="H50" s="45"/>
      <c r="I50" s="47"/>
      <c r="J50" s="74" t="s">
        <v>43</v>
      </c>
      <c r="K50" s="90"/>
      <c r="L50" s="92"/>
      <c r="M50" s="90"/>
      <c r="N50" s="96"/>
    </row>
    <row r="51" spans="1:16" x14ac:dyDescent="0.25">
      <c r="A51" s="7"/>
      <c r="B51" s="42"/>
      <c r="C51" s="47"/>
      <c r="D51" s="175"/>
      <c r="E51" s="91"/>
      <c r="F51" s="91"/>
      <c r="G51" s="10"/>
      <c r="H51" s="45"/>
      <c r="I51" s="47"/>
      <c r="J51" s="90" t="s">
        <v>44</v>
      </c>
      <c r="K51" s="9"/>
      <c r="L51" s="46"/>
      <c r="M51" s="9"/>
      <c r="N51" s="96"/>
      <c r="O51" s="96"/>
      <c r="P51" s="96"/>
    </row>
    <row r="52" spans="1:16" x14ac:dyDescent="0.25">
      <c r="A52" s="6"/>
      <c r="B52" s="42"/>
      <c r="C52" s="42"/>
      <c r="D52" s="167"/>
      <c r="J52" s="90" t="s">
        <v>56</v>
      </c>
      <c r="K52" s="91"/>
      <c r="L52" s="91"/>
      <c r="M52" s="91"/>
      <c r="N52" s="96"/>
      <c r="O52" s="96"/>
      <c r="P52" s="96"/>
    </row>
    <row r="53" spans="1:16" x14ac:dyDescent="0.25">
      <c r="A53" s="49"/>
      <c r="B53" s="14"/>
      <c r="C53" s="14"/>
      <c r="D53" s="47"/>
      <c r="E53" s="47"/>
      <c r="F53" s="43"/>
      <c r="G53" s="46"/>
      <c r="H53" s="97"/>
      <c r="I53" s="47"/>
      <c r="J53" s="46"/>
      <c r="L53" s="46"/>
      <c r="N53" s="96"/>
      <c r="O53" s="96"/>
      <c r="P53" s="96"/>
    </row>
    <row r="54" spans="1:16" x14ac:dyDescent="0.25">
      <c r="N54" s="96"/>
      <c r="O54" s="96"/>
      <c r="P54" s="96"/>
    </row>
  </sheetData>
  <mergeCells count="9">
    <mergeCell ref="B8:K8"/>
    <mergeCell ref="B40:M41"/>
    <mergeCell ref="D50:D52"/>
    <mergeCell ref="B1:M1"/>
    <mergeCell ref="B2:M2"/>
    <mergeCell ref="B3:M3"/>
    <mergeCell ref="B4:M4"/>
    <mergeCell ref="B5:M5"/>
    <mergeCell ref="B6:M6"/>
  </mergeCells>
  <pageMargins left="0.31496062992125984" right="0.31496062992125984" top="0.35433070866141736" bottom="0.35433070866141736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sqref="A1:XFD1048576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15.28515625" style="2" customWidth="1"/>
    <col min="4" max="4" width="14.5703125" style="2" customWidth="1"/>
    <col min="5" max="5" width="9.5703125" style="2" customWidth="1"/>
    <col min="6" max="7" width="17.7109375" style="113" hidden="1" customWidth="1"/>
    <col min="8" max="8" width="12.28515625" style="113" hidden="1" customWidth="1"/>
    <col min="9" max="9" width="17.28515625" style="2" hidden="1" customWidth="1"/>
    <col min="10" max="10" width="18.85546875" style="113" hidden="1" customWidth="1"/>
    <col min="11" max="11" width="15.42578125" style="2" hidden="1" customWidth="1"/>
    <col min="12" max="12" width="17.7109375" style="113" bestFit="1" customWidth="1"/>
    <col min="13" max="13" width="15.42578125" style="2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80">
        <v>44377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63.75" thickBot="1" x14ac:dyDescent="0.3">
      <c r="B10" s="67" t="s">
        <v>3</v>
      </c>
      <c r="C10" s="68" t="s">
        <v>4</v>
      </c>
      <c r="D10" s="68" t="s">
        <v>5</v>
      </c>
      <c r="E10" s="69" t="s">
        <v>6</v>
      </c>
      <c r="F10" s="70" t="s">
        <v>7</v>
      </c>
      <c r="G10" s="71" t="s">
        <v>8</v>
      </c>
      <c r="H10" s="72" t="s">
        <v>9</v>
      </c>
      <c r="I10" s="71" t="s">
        <v>10</v>
      </c>
      <c r="J10" s="71" t="s">
        <v>45</v>
      </c>
      <c r="K10" s="73" t="s">
        <v>46</v>
      </c>
      <c r="L10" s="71" t="s">
        <v>58</v>
      </c>
      <c r="M10" s="73" t="s">
        <v>59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461100</v>
      </c>
      <c r="M11" s="58">
        <v>11521</v>
      </c>
    </row>
    <row r="12" spans="1:15" s="22" customFormat="1" x14ac:dyDescent="0.25">
      <c r="A12" s="15"/>
      <c r="B12" s="23" t="s">
        <v>12</v>
      </c>
      <c r="C12" s="25">
        <v>1</v>
      </c>
      <c r="D12" s="25"/>
      <c r="E12" s="54">
        <f t="shared" ref="E12:E38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1138550</v>
      </c>
      <c r="M12" s="56">
        <v>21942</v>
      </c>
      <c r="O12" s="75"/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105"/>
      <c r="L13" s="82">
        <v>2437339</v>
      </c>
      <c r="M13" s="105"/>
    </row>
    <row r="14" spans="1:15" s="22" customFormat="1" x14ac:dyDescent="0.25">
      <c r="A14" s="15"/>
      <c r="B14" s="23" t="s">
        <v>14</v>
      </c>
      <c r="C14" s="25">
        <v>8</v>
      </c>
      <c r="D14" s="25">
        <v>5</v>
      </c>
      <c r="E14" s="54">
        <f t="shared" si="0"/>
        <v>13</v>
      </c>
      <c r="F14" s="26">
        <v>827950</v>
      </c>
      <c r="G14" s="20">
        <f t="shared" ref="G14:G38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82">
        <v>835450</v>
      </c>
      <c r="M14" s="56">
        <v>16062</v>
      </c>
    </row>
    <row r="15" spans="1:15" s="22" customFormat="1" x14ac:dyDescent="0.25">
      <c r="A15" s="15"/>
      <c r="B15" s="23" t="s">
        <v>15</v>
      </c>
      <c r="C15" s="25">
        <v>4</v>
      </c>
      <c r="D15" s="25">
        <v>1</v>
      </c>
      <c r="E15" s="54">
        <f t="shared" si="0"/>
        <v>5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8" si="2">+G15+3750</f>
        <v>887900</v>
      </c>
      <c r="K15" s="56">
        <v>17080</v>
      </c>
      <c r="L15" s="82">
        <v>887900</v>
      </c>
      <c r="M15" s="56">
        <v>17080</v>
      </c>
    </row>
    <row r="16" spans="1:15" s="22" customFormat="1" x14ac:dyDescent="0.25">
      <c r="A16" s="15"/>
      <c r="B16" s="23" t="s">
        <v>16</v>
      </c>
      <c r="C16" s="25">
        <v>3</v>
      </c>
      <c r="D16" s="25"/>
      <c r="E16" s="54">
        <f t="shared" si="0"/>
        <v>3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82">
        <v>968950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6</v>
      </c>
      <c r="D17" s="25">
        <v>4</v>
      </c>
      <c r="E17" s="54">
        <f t="shared" si="0"/>
        <v>10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82">
        <v>526050</v>
      </c>
      <c r="M17" s="56">
        <v>10060</v>
      </c>
    </row>
    <row r="18" spans="1:13" s="22" customFormat="1" x14ac:dyDescent="0.25">
      <c r="A18" s="15"/>
      <c r="B18" s="23" t="s">
        <v>18</v>
      </c>
      <c r="C18" s="25">
        <v>12</v>
      </c>
      <c r="D18" s="25">
        <v>2</v>
      </c>
      <c r="E18" s="54">
        <f t="shared" si="0"/>
        <v>14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82">
        <v>617650</v>
      </c>
      <c r="M18" s="56">
        <v>11837</v>
      </c>
    </row>
    <row r="19" spans="1:13" s="22" customFormat="1" x14ac:dyDescent="0.25">
      <c r="A19" s="29"/>
      <c r="B19" s="23" t="s">
        <v>19</v>
      </c>
      <c r="C19" s="25">
        <v>3</v>
      </c>
      <c r="D19" s="25">
        <v>1</v>
      </c>
      <c r="E19" s="54">
        <f t="shared" si="0"/>
        <v>4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82">
        <v>699500</v>
      </c>
      <c r="M19" s="56">
        <v>13425</v>
      </c>
    </row>
    <row r="20" spans="1:13" s="22" customFormat="1" x14ac:dyDescent="0.25">
      <c r="B20" s="23" t="s">
        <v>20</v>
      </c>
      <c r="C20" s="25">
        <v>11</v>
      </c>
      <c r="D20" s="25">
        <v>5</v>
      </c>
      <c r="E20" s="54">
        <f t="shared" si="0"/>
        <v>16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82">
        <v>759950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82">
        <v>887900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82">
        <v>448300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82">
        <v>699500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82">
        <v>835450</v>
      </c>
      <c r="M24" s="56">
        <v>16062</v>
      </c>
    </row>
    <row r="25" spans="1:13" s="22" customFormat="1" x14ac:dyDescent="0.25">
      <c r="A25" s="29"/>
      <c r="B25" s="23" t="s">
        <v>25</v>
      </c>
      <c r="C25" s="25">
        <v>12</v>
      </c>
      <c r="D25" s="25">
        <v>7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82">
        <v>304300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9</v>
      </c>
      <c r="D26" s="25">
        <v>3</v>
      </c>
      <c r="E26" s="54">
        <f t="shared" si="0"/>
        <v>12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82">
        <v>343050</v>
      </c>
      <c r="M26" s="56">
        <v>8523</v>
      </c>
    </row>
    <row r="27" spans="1:13" s="22" customFormat="1" x14ac:dyDescent="0.25">
      <c r="A27" s="29"/>
      <c r="B27" s="23" t="s">
        <v>27</v>
      </c>
      <c r="C27" s="25">
        <v>9</v>
      </c>
      <c r="D27" s="25">
        <v>3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82">
        <v>435000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2</v>
      </c>
      <c r="D28" s="25">
        <v>1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82">
        <v>330000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0</v>
      </c>
      <c r="D29" s="25">
        <v>1</v>
      </c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82">
        <v>362950</v>
      </c>
      <c r="M29" s="56">
        <v>9028</v>
      </c>
    </row>
    <row r="30" spans="1:13" s="22" customFormat="1" x14ac:dyDescent="0.25">
      <c r="B30" s="23" t="s">
        <v>30</v>
      </c>
      <c r="C30" s="25">
        <v>1</v>
      </c>
      <c r="D30" s="25"/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82">
        <v>404200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82">
        <v>304300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82">
        <v>330000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>
        <v>1</v>
      </c>
      <c r="E33" s="54">
        <f t="shared" si="0"/>
        <v>2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82">
        <v>355600</v>
      </c>
      <c r="M33" s="56">
        <v>8842</v>
      </c>
    </row>
    <row r="34" spans="1:14" s="22" customFormat="1" x14ac:dyDescent="0.25">
      <c r="B34" s="23" t="s">
        <v>34</v>
      </c>
      <c r="C34" s="25">
        <v>5</v>
      </c>
      <c r="D34" s="25">
        <v>1</v>
      </c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82">
        <v>278250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82">
        <v>293000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0</v>
      </c>
      <c r="D36" s="25">
        <v>1</v>
      </c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82">
        <v>296000</v>
      </c>
      <c r="M36" s="56">
        <v>7328</v>
      </c>
    </row>
    <row r="37" spans="1:14" s="22" customFormat="1" x14ac:dyDescent="0.25">
      <c r="A37" s="15"/>
      <c r="B37" s="23" t="s">
        <v>37</v>
      </c>
      <c r="C37" s="25">
        <v>3</v>
      </c>
      <c r="D37" s="25"/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82">
        <v>363100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298750</v>
      </c>
      <c r="M38" s="56">
        <v>7398</v>
      </c>
    </row>
    <row r="39" spans="1:14" x14ac:dyDescent="0.25">
      <c r="A39" s="30"/>
      <c r="B39" s="84" t="s">
        <v>40</v>
      </c>
      <c r="C39" s="119">
        <f t="shared" ref="C39:M39" si="3">+SUM(C11:C38)</f>
        <v>99</v>
      </c>
      <c r="D39" s="119">
        <f t="shared" si="3"/>
        <v>38</v>
      </c>
      <c r="E39" s="120">
        <f t="shared" si="3"/>
        <v>137</v>
      </c>
      <c r="F39" s="87">
        <f t="shared" si="3"/>
        <v>16395589</v>
      </c>
      <c r="G39" s="88">
        <f t="shared" si="3"/>
        <v>16496839</v>
      </c>
      <c r="H39" s="88">
        <f t="shared" si="3"/>
        <v>278857</v>
      </c>
      <c r="I39" s="88">
        <f t="shared" si="3"/>
        <v>303719</v>
      </c>
      <c r="J39" s="89">
        <f t="shared" si="3"/>
        <v>16598089</v>
      </c>
      <c r="K39" s="89">
        <f t="shared" si="3"/>
        <v>303719</v>
      </c>
      <c r="L39" s="89">
        <f t="shared" si="3"/>
        <v>16902089</v>
      </c>
      <c r="M39" s="89">
        <f t="shared" si="3"/>
        <v>303719</v>
      </c>
    </row>
    <row r="40" spans="1:14" x14ac:dyDescent="0.25">
      <c r="A40" s="37"/>
      <c r="B40" s="176" t="s">
        <v>55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14" x14ac:dyDescent="0.25">
      <c r="A41" s="3"/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  <row r="42" spans="1:14" x14ac:dyDescent="0.25">
      <c r="A42" s="5"/>
      <c r="B42" s="41" t="s">
        <v>61</v>
      </c>
      <c r="C42" s="42"/>
      <c r="D42" s="42"/>
      <c r="E42" s="5"/>
      <c r="F42" s="110"/>
      <c r="G42" s="45"/>
      <c r="H42" s="46"/>
      <c r="I42" s="14"/>
      <c r="J42" s="45"/>
      <c r="L42" s="45"/>
    </row>
    <row r="43" spans="1:14" x14ac:dyDescent="0.25">
      <c r="A43" s="6"/>
      <c r="B43" s="47"/>
      <c r="D43" s="14"/>
      <c r="E43" s="9"/>
      <c r="F43" s="43"/>
      <c r="G43" s="45"/>
      <c r="I43" s="14"/>
      <c r="J43" s="45"/>
      <c r="K43" s="14"/>
      <c r="L43" s="45"/>
      <c r="M43" s="14"/>
    </row>
    <row r="44" spans="1:14" x14ac:dyDescent="0.25">
      <c r="A44" s="5"/>
      <c r="C44" s="42"/>
      <c r="D44" s="9"/>
      <c r="E44" s="9"/>
      <c r="F44" s="45"/>
      <c r="G44" s="45"/>
      <c r="H44" s="45"/>
      <c r="I44" s="47"/>
      <c r="J44" s="45"/>
      <c r="K44" s="49"/>
      <c r="L44" s="45"/>
      <c r="M44" s="49"/>
    </row>
    <row r="45" spans="1:14" x14ac:dyDescent="0.25">
      <c r="B45" s="9"/>
      <c r="C45" s="42"/>
      <c r="D45" s="5"/>
      <c r="E45" s="9"/>
      <c r="F45" s="45"/>
      <c r="G45" s="45"/>
      <c r="H45" s="45"/>
      <c r="I45" s="42"/>
      <c r="J45" s="45"/>
      <c r="K45" s="14"/>
      <c r="L45" s="45"/>
      <c r="M45" s="14"/>
    </row>
    <row r="46" spans="1:14" x14ac:dyDescent="0.25">
      <c r="A46" s="5"/>
      <c r="B46" s="42"/>
      <c r="C46" s="42"/>
      <c r="D46" s="5"/>
      <c r="E46" s="9"/>
      <c r="F46" s="45"/>
      <c r="G46" s="4"/>
      <c r="H46" s="4"/>
      <c r="I46" s="42"/>
      <c r="J46" s="45"/>
      <c r="K46" s="49"/>
      <c r="L46" s="45"/>
      <c r="M46" s="49"/>
    </row>
    <row r="47" spans="1:14" x14ac:dyDescent="0.25">
      <c r="A47" s="7"/>
      <c r="C47" s="42"/>
      <c r="D47" s="5"/>
      <c r="E47" s="9"/>
      <c r="F47" s="45"/>
      <c r="G47" s="45"/>
      <c r="H47" s="45"/>
      <c r="I47" s="12"/>
      <c r="J47" s="45"/>
      <c r="K47" s="9"/>
      <c r="L47" s="45"/>
      <c r="M47" s="9"/>
    </row>
    <row r="48" spans="1:14" ht="16.5" thickBot="1" x14ac:dyDescent="0.3">
      <c r="A48" s="6"/>
      <c r="B48" s="42"/>
      <c r="C48" s="5"/>
      <c r="D48" s="9"/>
      <c r="E48" s="9"/>
      <c r="F48" s="45"/>
      <c r="G48" s="45"/>
      <c r="H48" s="45"/>
      <c r="I48" s="47"/>
      <c r="J48" s="45"/>
      <c r="L48" s="45"/>
    </row>
    <row r="49" spans="1:16" ht="16.5" thickBot="1" x14ac:dyDescent="0.3">
      <c r="A49" s="49"/>
      <c r="B49" s="47"/>
      <c r="C49" s="42"/>
      <c r="D49" s="9"/>
      <c r="E49" s="42"/>
      <c r="F49" s="62"/>
      <c r="G49" s="111"/>
      <c r="H49" s="45"/>
      <c r="I49" s="47"/>
      <c r="J49" s="111"/>
      <c r="K49" s="9"/>
      <c r="L49" s="45"/>
      <c r="M49" s="9"/>
      <c r="N49" s="96"/>
    </row>
    <row r="50" spans="1:16" x14ac:dyDescent="0.25">
      <c r="A50" s="49"/>
      <c r="B50" s="47"/>
      <c r="D50" s="174"/>
      <c r="F50" s="2"/>
      <c r="G50" s="2"/>
      <c r="H50" s="45"/>
      <c r="I50" s="47"/>
      <c r="J50" s="74" t="s">
        <v>43</v>
      </c>
      <c r="K50" s="90"/>
      <c r="L50" s="92"/>
      <c r="M50" s="90"/>
      <c r="N50" s="96"/>
    </row>
    <row r="51" spans="1:16" x14ac:dyDescent="0.25">
      <c r="A51" s="7"/>
      <c r="B51" s="42"/>
      <c r="C51" s="47"/>
      <c r="D51" s="175"/>
      <c r="E51" s="91"/>
      <c r="F51" s="91"/>
      <c r="G51" s="10"/>
      <c r="H51" s="45"/>
      <c r="I51" s="47"/>
      <c r="J51" s="90" t="s">
        <v>44</v>
      </c>
      <c r="K51" s="9"/>
      <c r="L51" s="46"/>
      <c r="M51" s="9"/>
      <c r="N51" s="96"/>
      <c r="O51" s="96"/>
      <c r="P51" s="96"/>
    </row>
    <row r="52" spans="1:16" x14ac:dyDescent="0.25">
      <c r="A52" s="6"/>
      <c r="B52" s="42"/>
      <c r="C52" s="42"/>
      <c r="D52" s="167"/>
      <c r="J52" s="90" t="s">
        <v>56</v>
      </c>
      <c r="K52" s="91"/>
      <c r="L52" s="91"/>
      <c r="M52" s="91"/>
      <c r="N52" s="96"/>
      <c r="O52" s="96"/>
      <c r="P52" s="96"/>
    </row>
    <row r="53" spans="1:16" x14ac:dyDescent="0.25">
      <c r="A53" s="49"/>
      <c r="B53" s="14"/>
      <c r="C53" s="14"/>
      <c r="D53" s="47"/>
      <c r="E53" s="47"/>
      <c r="F53" s="43"/>
      <c r="G53" s="46"/>
      <c r="H53" s="112"/>
      <c r="I53" s="47"/>
      <c r="J53" s="46"/>
      <c r="L53" s="46"/>
      <c r="N53" s="96"/>
      <c r="O53" s="96"/>
      <c r="P53" s="96"/>
    </row>
    <row r="54" spans="1:16" x14ac:dyDescent="0.25">
      <c r="N54" s="96"/>
      <c r="O54" s="96"/>
      <c r="P54" s="96"/>
    </row>
  </sheetData>
  <mergeCells count="9">
    <mergeCell ref="B8:K8"/>
    <mergeCell ref="B40:M41"/>
    <mergeCell ref="D50:D52"/>
    <mergeCell ref="B1:M1"/>
    <mergeCell ref="B2:M2"/>
    <mergeCell ref="B3:M3"/>
    <mergeCell ref="B4:M4"/>
    <mergeCell ref="B5:M5"/>
    <mergeCell ref="B6:M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sqref="A1:XFD1048576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15.28515625" style="2" customWidth="1"/>
    <col min="4" max="4" width="14.5703125" style="2" customWidth="1"/>
    <col min="5" max="5" width="9.5703125" style="2" customWidth="1"/>
    <col min="6" max="7" width="17.7109375" style="118" hidden="1" customWidth="1"/>
    <col min="8" max="8" width="12.28515625" style="118" hidden="1" customWidth="1"/>
    <col min="9" max="9" width="17.28515625" style="2" hidden="1" customWidth="1"/>
    <col min="10" max="10" width="18.85546875" style="118" hidden="1" customWidth="1"/>
    <col min="11" max="11" width="15.42578125" style="2" hidden="1" customWidth="1"/>
    <col min="12" max="12" width="17.7109375" style="118" bestFit="1" customWidth="1"/>
    <col min="13" max="13" width="15.42578125" style="2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80">
        <v>44469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63.75" thickBot="1" x14ac:dyDescent="0.3">
      <c r="B10" s="121" t="s">
        <v>3</v>
      </c>
      <c r="C10" s="122" t="s">
        <v>4</v>
      </c>
      <c r="D10" s="122" t="s">
        <v>5</v>
      </c>
      <c r="E10" s="123" t="s">
        <v>6</v>
      </c>
      <c r="F10" s="124" t="s">
        <v>7</v>
      </c>
      <c r="G10" s="125" t="s">
        <v>8</v>
      </c>
      <c r="H10" s="126" t="s">
        <v>9</v>
      </c>
      <c r="I10" s="125" t="s">
        <v>10</v>
      </c>
      <c r="J10" s="125" t="s">
        <v>45</v>
      </c>
      <c r="K10" s="127" t="s">
        <v>46</v>
      </c>
      <c r="L10" s="125" t="s">
        <v>58</v>
      </c>
      <c r="M10" s="127" t="s">
        <v>59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461100</v>
      </c>
      <c r="M11" s="58">
        <v>11521</v>
      </c>
    </row>
    <row r="12" spans="1:15" s="22" customFormat="1" x14ac:dyDescent="0.25">
      <c r="A12" s="15"/>
      <c r="B12" s="23" t="s">
        <v>12</v>
      </c>
      <c r="C12" s="25">
        <v>1</v>
      </c>
      <c r="D12" s="25"/>
      <c r="E12" s="54">
        <f t="shared" ref="E12:E38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1138550</v>
      </c>
      <c r="M12" s="56">
        <v>21942</v>
      </c>
      <c r="O12" s="75"/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105"/>
      <c r="L13" s="82">
        <v>2437339</v>
      </c>
      <c r="M13" s="57"/>
    </row>
    <row r="14" spans="1:15" s="22" customFormat="1" x14ac:dyDescent="0.25">
      <c r="A14" s="15"/>
      <c r="B14" s="23" t="s">
        <v>14</v>
      </c>
      <c r="C14" s="25">
        <v>8</v>
      </c>
      <c r="D14" s="25">
        <v>5</v>
      </c>
      <c r="E14" s="54">
        <f t="shared" si="0"/>
        <v>13</v>
      </c>
      <c r="F14" s="26">
        <v>827950</v>
      </c>
      <c r="G14" s="20">
        <f t="shared" ref="G14:G38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82">
        <v>835450</v>
      </c>
      <c r="M14" s="56">
        <v>16062</v>
      </c>
    </row>
    <row r="15" spans="1:15" s="22" customFormat="1" x14ac:dyDescent="0.25">
      <c r="A15" s="15"/>
      <c r="B15" s="23" t="s">
        <v>15</v>
      </c>
      <c r="C15" s="25">
        <v>4</v>
      </c>
      <c r="D15" s="25">
        <v>1</v>
      </c>
      <c r="E15" s="54">
        <f t="shared" si="0"/>
        <v>5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8" si="2">+G15+3750</f>
        <v>887900</v>
      </c>
      <c r="K15" s="56">
        <v>17080</v>
      </c>
      <c r="L15" s="82">
        <v>887900</v>
      </c>
      <c r="M15" s="56">
        <v>17080</v>
      </c>
    </row>
    <row r="16" spans="1:15" s="22" customFormat="1" x14ac:dyDescent="0.25">
      <c r="A16" s="15"/>
      <c r="B16" s="23" t="s">
        <v>16</v>
      </c>
      <c r="C16" s="25">
        <v>3</v>
      </c>
      <c r="D16" s="25"/>
      <c r="E16" s="54">
        <f t="shared" si="0"/>
        <v>3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82">
        <v>968950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5</v>
      </c>
      <c r="D17" s="25">
        <v>5</v>
      </c>
      <c r="E17" s="54">
        <f t="shared" si="0"/>
        <v>10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82">
        <v>526050</v>
      </c>
      <c r="M17" s="56">
        <v>10060</v>
      </c>
    </row>
    <row r="18" spans="1:13" s="22" customFormat="1" x14ac:dyDescent="0.25">
      <c r="A18" s="15"/>
      <c r="B18" s="23" t="s">
        <v>18</v>
      </c>
      <c r="C18" s="79">
        <v>14</v>
      </c>
      <c r="D18" s="79">
        <v>1</v>
      </c>
      <c r="E18" s="54">
        <f t="shared" si="0"/>
        <v>15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82">
        <v>617650</v>
      </c>
      <c r="M18" s="56">
        <v>11837</v>
      </c>
    </row>
    <row r="19" spans="1:13" s="22" customFormat="1" x14ac:dyDescent="0.25">
      <c r="A19" s="29"/>
      <c r="B19" s="23" t="s">
        <v>19</v>
      </c>
      <c r="C19" s="25">
        <v>4</v>
      </c>
      <c r="D19" s="25">
        <v>0</v>
      </c>
      <c r="E19" s="54">
        <f t="shared" si="0"/>
        <v>4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82">
        <v>699500</v>
      </c>
      <c r="M19" s="56">
        <v>13425</v>
      </c>
    </row>
    <row r="20" spans="1:13" s="22" customFormat="1" x14ac:dyDescent="0.25">
      <c r="B20" s="23" t="s">
        <v>20</v>
      </c>
      <c r="C20" s="25">
        <v>10</v>
      </c>
      <c r="D20" s="25">
        <v>6</v>
      </c>
      <c r="E20" s="54">
        <f t="shared" si="0"/>
        <v>16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82">
        <v>759950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82">
        <v>887900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82">
        <v>448300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82">
        <v>699500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82">
        <v>835450</v>
      </c>
      <c r="M24" s="56">
        <v>16062</v>
      </c>
    </row>
    <row r="25" spans="1:13" s="22" customFormat="1" x14ac:dyDescent="0.25">
      <c r="A25" s="29"/>
      <c r="B25" s="23" t="s">
        <v>25</v>
      </c>
      <c r="C25" s="79">
        <v>13</v>
      </c>
      <c r="D25" s="79">
        <v>6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82">
        <v>304300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8</v>
      </c>
      <c r="D26" s="25">
        <v>3</v>
      </c>
      <c r="E26" s="54">
        <f t="shared" si="0"/>
        <v>11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82">
        <v>343050</v>
      </c>
      <c r="M26" s="56">
        <v>8523</v>
      </c>
    </row>
    <row r="27" spans="1:13" s="22" customFormat="1" x14ac:dyDescent="0.25">
      <c r="A27" s="29"/>
      <c r="B27" s="23" t="s">
        <v>27</v>
      </c>
      <c r="C27" s="25">
        <v>9</v>
      </c>
      <c r="D27" s="25">
        <v>3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82">
        <v>435000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2</v>
      </c>
      <c r="D28" s="25">
        <v>1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82">
        <v>330000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0</v>
      </c>
      <c r="D29" s="25">
        <v>1</v>
      </c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82">
        <v>362950</v>
      </c>
      <c r="M29" s="56">
        <v>9028</v>
      </c>
    </row>
    <row r="30" spans="1:13" s="22" customFormat="1" x14ac:dyDescent="0.25">
      <c r="B30" s="23" t="s">
        <v>30</v>
      </c>
      <c r="C30" s="25">
        <v>1</v>
      </c>
      <c r="D30" s="25"/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82">
        <v>404200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82">
        <v>304300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82">
        <v>330000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>
        <v>1</v>
      </c>
      <c r="E33" s="54">
        <f t="shared" si="0"/>
        <v>2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82">
        <v>355600</v>
      </c>
      <c r="M33" s="56">
        <v>8842</v>
      </c>
    </row>
    <row r="34" spans="1:14" s="22" customFormat="1" x14ac:dyDescent="0.25">
      <c r="B34" s="23" t="s">
        <v>34</v>
      </c>
      <c r="C34" s="25">
        <v>4</v>
      </c>
      <c r="D34" s="25">
        <v>2</v>
      </c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82">
        <v>278250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82">
        <v>293000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0</v>
      </c>
      <c r="D36" s="25">
        <v>1</v>
      </c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82">
        <v>296000</v>
      </c>
      <c r="M36" s="56">
        <v>7328</v>
      </c>
    </row>
    <row r="37" spans="1:14" s="22" customFormat="1" x14ac:dyDescent="0.25">
      <c r="A37" s="15"/>
      <c r="B37" s="23" t="s">
        <v>37</v>
      </c>
      <c r="C37" s="25">
        <v>3</v>
      </c>
      <c r="D37" s="25"/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82">
        <v>363100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298750</v>
      </c>
      <c r="M38" s="56">
        <v>7398</v>
      </c>
    </row>
    <row r="39" spans="1:14" x14ac:dyDescent="0.25">
      <c r="A39" s="30"/>
      <c r="B39" s="31" t="s">
        <v>40</v>
      </c>
      <c r="C39" s="128">
        <f t="shared" ref="C39:M39" si="3">+SUM(C11:C38)</f>
        <v>99</v>
      </c>
      <c r="D39" s="128">
        <f t="shared" si="3"/>
        <v>38</v>
      </c>
      <c r="E39" s="129">
        <f t="shared" si="3"/>
        <v>137</v>
      </c>
      <c r="F39" s="34">
        <f t="shared" si="3"/>
        <v>16395589</v>
      </c>
      <c r="G39" s="35">
        <f t="shared" si="3"/>
        <v>16496839</v>
      </c>
      <c r="H39" s="35">
        <f t="shared" si="3"/>
        <v>278857</v>
      </c>
      <c r="I39" s="35">
        <f t="shared" si="3"/>
        <v>303719</v>
      </c>
      <c r="J39" s="36">
        <f t="shared" si="3"/>
        <v>16598089</v>
      </c>
      <c r="K39" s="36">
        <f t="shared" si="3"/>
        <v>303719</v>
      </c>
      <c r="L39" s="36">
        <f t="shared" si="3"/>
        <v>16902089</v>
      </c>
      <c r="M39" s="36">
        <f t="shared" si="3"/>
        <v>303719</v>
      </c>
    </row>
    <row r="40" spans="1:14" x14ac:dyDescent="0.25">
      <c r="A40" s="37"/>
      <c r="B40" s="181" t="s">
        <v>55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4" ht="9.75" customHeight="1" x14ac:dyDescent="0.25">
      <c r="A41" s="3"/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4" x14ac:dyDescent="0.25">
      <c r="A42" s="5"/>
      <c r="B42" s="185" t="s">
        <v>62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4" x14ac:dyDescent="0.25">
      <c r="A43" s="6"/>
      <c r="B43" s="47"/>
      <c r="D43" s="14"/>
      <c r="E43" s="9"/>
      <c r="F43" s="43"/>
      <c r="G43" s="45"/>
      <c r="I43" s="14"/>
      <c r="J43" s="45"/>
      <c r="K43" s="14"/>
      <c r="L43" s="45"/>
      <c r="M43" s="14"/>
    </row>
    <row r="44" spans="1:14" x14ac:dyDescent="0.25">
      <c r="A44" s="5"/>
      <c r="C44" s="42"/>
      <c r="D44" s="9"/>
      <c r="E44" s="9"/>
      <c r="F44" s="45"/>
      <c r="G44" s="45"/>
      <c r="H44" s="45"/>
      <c r="I44" s="47"/>
      <c r="J44" s="45"/>
      <c r="K44" s="49"/>
      <c r="L44" s="45"/>
      <c r="M44" s="49"/>
    </row>
    <row r="45" spans="1:14" x14ac:dyDescent="0.25">
      <c r="B45" s="9"/>
      <c r="C45" s="42"/>
      <c r="D45" s="5"/>
      <c r="E45" s="9"/>
      <c r="F45" s="45"/>
      <c r="G45" s="45"/>
      <c r="H45" s="45"/>
      <c r="I45" s="42"/>
      <c r="J45" s="45"/>
      <c r="K45" s="14"/>
      <c r="L45" s="45"/>
      <c r="M45" s="14"/>
    </row>
    <row r="46" spans="1:14" x14ac:dyDescent="0.25">
      <c r="A46" s="5"/>
      <c r="B46" s="42"/>
      <c r="C46" s="42"/>
      <c r="D46" s="5"/>
      <c r="E46" s="9"/>
      <c r="F46" s="45"/>
      <c r="G46" s="4"/>
      <c r="H46" s="4"/>
      <c r="I46" s="42"/>
      <c r="J46" s="45"/>
      <c r="K46" s="49"/>
      <c r="L46" s="45"/>
      <c r="M46" s="49"/>
    </row>
    <row r="47" spans="1:14" x14ac:dyDescent="0.25">
      <c r="A47" s="7"/>
      <c r="C47" s="42"/>
      <c r="D47" s="5"/>
      <c r="E47" s="9"/>
      <c r="F47" s="45"/>
      <c r="G47" s="45"/>
      <c r="H47" s="45"/>
      <c r="I47" s="12"/>
      <c r="J47" s="45"/>
      <c r="K47" s="9"/>
      <c r="L47" s="45"/>
      <c r="M47" s="9"/>
    </row>
    <row r="48" spans="1:14" ht="16.5" thickBot="1" x14ac:dyDescent="0.3">
      <c r="A48" s="6"/>
      <c r="B48" s="42"/>
      <c r="C48" s="5"/>
      <c r="D48" s="9"/>
      <c r="E48" s="9"/>
      <c r="F48" s="45"/>
      <c r="G48" s="45"/>
      <c r="H48" s="45"/>
      <c r="I48" s="47"/>
      <c r="J48" s="45"/>
      <c r="L48" s="45"/>
    </row>
    <row r="49" spans="1:16" ht="16.5" thickBot="1" x14ac:dyDescent="0.3">
      <c r="A49" s="49"/>
      <c r="B49" s="47"/>
      <c r="C49" s="42"/>
      <c r="D49" s="9"/>
      <c r="E49" s="42"/>
      <c r="F49" s="62"/>
      <c r="G49" s="116"/>
      <c r="H49" s="45"/>
      <c r="I49" s="47"/>
      <c r="J49" s="116"/>
      <c r="K49" s="9"/>
      <c r="L49" s="45"/>
      <c r="M49" s="9"/>
      <c r="N49" s="96"/>
    </row>
    <row r="50" spans="1:16" x14ac:dyDescent="0.25">
      <c r="A50" s="49"/>
      <c r="B50" s="47"/>
      <c r="D50" s="174"/>
      <c r="F50" s="2"/>
      <c r="G50" s="2"/>
      <c r="H50" s="45"/>
      <c r="I50" s="47"/>
      <c r="J50" s="74" t="s">
        <v>43</v>
      </c>
      <c r="K50" s="90"/>
      <c r="L50" s="92"/>
      <c r="M50" s="90"/>
      <c r="N50" s="96"/>
    </row>
    <row r="51" spans="1:16" x14ac:dyDescent="0.25">
      <c r="A51" s="7"/>
      <c r="B51" s="42"/>
      <c r="C51" s="47"/>
      <c r="D51" s="175"/>
      <c r="E51" s="91"/>
      <c r="F51" s="91"/>
      <c r="G51" s="10"/>
      <c r="H51" s="45"/>
      <c r="I51" s="47"/>
      <c r="J51" s="90" t="s">
        <v>44</v>
      </c>
      <c r="K51" s="9"/>
      <c r="L51" s="46"/>
      <c r="M51" s="9"/>
      <c r="N51" s="96"/>
      <c r="O51" s="96"/>
      <c r="P51" s="96"/>
    </row>
    <row r="52" spans="1:16" x14ac:dyDescent="0.25">
      <c r="A52" s="6"/>
      <c r="B52" s="42"/>
      <c r="C52" s="42"/>
      <c r="D52" s="167"/>
      <c r="J52" s="90" t="s">
        <v>56</v>
      </c>
      <c r="K52" s="91"/>
      <c r="L52" s="91"/>
      <c r="M52" s="91"/>
      <c r="N52" s="96"/>
      <c r="O52" s="96"/>
      <c r="P52" s="96"/>
    </row>
    <row r="53" spans="1:16" x14ac:dyDescent="0.25">
      <c r="A53" s="49"/>
      <c r="B53" s="14"/>
      <c r="C53" s="14"/>
      <c r="D53" s="47"/>
      <c r="E53" s="47"/>
      <c r="F53" s="43"/>
      <c r="G53" s="46"/>
      <c r="H53" s="117"/>
      <c r="I53" s="47"/>
      <c r="J53" s="46"/>
      <c r="L53" s="46"/>
      <c r="N53" s="96"/>
      <c r="O53" s="96"/>
      <c r="P53" s="96"/>
    </row>
    <row r="54" spans="1:16" x14ac:dyDescent="0.25">
      <c r="N54" s="96"/>
      <c r="O54" s="96"/>
      <c r="P54" s="96"/>
    </row>
  </sheetData>
  <mergeCells count="10">
    <mergeCell ref="B8:K8"/>
    <mergeCell ref="B40:M41"/>
    <mergeCell ref="D50:D52"/>
    <mergeCell ref="B42:M42"/>
    <mergeCell ref="B1:M1"/>
    <mergeCell ref="B2:M2"/>
    <mergeCell ref="B3:M3"/>
    <mergeCell ref="B4:M4"/>
    <mergeCell ref="B5:M5"/>
    <mergeCell ref="B6:M6"/>
  </mergeCells>
  <pageMargins left="0.31496062992125984" right="0.31496062992125984" top="0.35433070866141736" bottom="0.35433070866141736" header="0.31496062992125984" footer="0.31496062992125984"/>
  <pageSetup paperSize="9" scale="9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" workbookViewId="0">
      <selection activeCell="E28" sqref="E28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15.28515625" style="2" customWidth="1"/>
    <col min="4" max="4" width="14.5703125" style="2" customWidth="1"/>
    <col min="5" max="5" width="9.5703125" style="2" customWidth="1"/>
    <col min="6" max="7" width="17.7109375" style="132" hidden="1" customWidth="1"/>
    <col min="8" max="8" width="12.28515625" style="132" hidden="1" customWidth="1"/>
    <col min="9" max="9" width="17.28515625" style="2" hidden="1" customWidth="1"/>
    <col min="10" max="10" width="32" style="132" hidden="1" customWidth="1"/>
    <col min="11" max="11" width="15.140625" style="2" hidden="1" customWidth="1"/>
    <col min="12" max="12" width="17.7109375" style="132" bestFit="1" customWidth="1"/>
    <col min="13" max="13" width="15.42578125" style="2" customWidth="1"/>
    <col min="14" max="16384" width="11.42578125" style="2"/>
  </cols>
  <sheetData>
    <row r="1" spans="1:15" x14ac:dyDescent="0.25">
      <c r="A1" s="1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 x14ac:dyDescent="0.25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5" x14ac:dyDescent="0.25">
      <c r="A3" s="6"/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x14ac:dyDescent="0.25">
      <c r="A4" s="7"/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x14ac:dyDescent="0.25">
      <c r="A5" s="8"/>
      <c r="B5" s="164" t="s">
        <v>48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5" s="3" customFormat="1" x14ac:dyDescent="0.25">
      <c r="A6" s="6"/>
      <c r="B6" s="180">
        <v>44561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</row>
    <row r="10" spans="1:15" ht="63.75" thickBot="1" x14ac:dyDescent="0.3">
      <c r="B10" s="67" t="s">
        <v>3</v>
      </c>
      <c r="C10" s="68" t="s">
        <v>4</v>
      </c>
      <c r="D10" s="68" t="s">
        <v>5</v>
      </c>
      <c r="E10" s="69" t="s">
        <v>6</v>
      </c>
      <c r="F10" s="70" t="s">
        <v>7</v>
      </c>
      <c r="G10" s="71" t="s">
        <v>8</v>
      </c>
      <c r="H10" s="72" t="s">
        <v>9</v>
      </c>
      <c r="I10" s="71" t="s">
        <v>10</v>
      </c>
      <c r="J10" s="71" t="s">
        <v>45</v>
      </c>
      <c r="K10" s="73" t="s">
        <v>46</v>
      </c>
      <c r="L10" s="71" t="s">
        <v>58</v>
      </c>
      <c r="M10" s="73" t="s">
        <v>59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461100</v>
      </c>
      <c r="M11" s="58">
        <v>11521</v>
      </c>
    </row>
    <row r="12" spans="1:15" s="22" customFormat="1" x14ac:dyDescent="0.25">
      <c r="A12" s="15"/>
      <c r="B12" s="23" t="s">
        <v>12</v>
      </c>
      <c r="C12" s="25"/>
      <c r="D12" s="79">
        <v>1</v>
      </c>
      <c r="E12" s="54">
        <f t="shared" ref="E12:E38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1138550</v>
      </c>
      <c r="M12" s="56">
        <v>21942</v>
      </c>
      <c r="O12" s="75"/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105"/>
      <c r="L13" s="82">
        <v>2437339</v>
      </c>
      <c r="M13" s="83"/>
    </row>
    <row r="14" spans="1:15" s="22" customFormat="1" x14ac:dyDescent="0.25">
      <c r="A14" s="15"/>
      <c r="B14" s="23" t="s">
        <v>14</v>
      </c>
      <c r="C14" s="25">
        <v>7</v>
      </c>
      <c r="D14" s="25">
        <v>5</v>
      </c>
      <c r="E14" s="54">
        <f t="shared" si="0"/>
        <v>12</v>
      </c>
      <c r="F14" s="26">
        <v>827950</v>
      </c>
      <c r="G14" s="20">
        <f t="shared" ref="G14:G38" si="1">F14+$G$9</f>
        <v>831700</v>
      </c>
      <c r="H14" s="27">
        <v>15989</v>
      </c>
      <c r="I14" s="27">
        <v>16062</v>
      </c>
      <c r="J14" s="55">
        <f>+G14+3750</f>
        <v>835450</v>
      </c>
      <c r="K14" s="56">
        <v>16062</v>
      </c>
      <c r="L14" s="82">
        <v>835450</v>
      </c>
      <c r="M14" s="56">
        <v>16062</v>
      </c>
    </row>
    <row r="15" spans="1:15" s="22" customFormat="1" x14ac:dyDescent="0.25">
      <c r="A15" s="15"/>
      <c r="B15" s="23" t="s">
        <v>15</v>
      </c>
      <c r="C15" s="25">
        <v>4</v>
      </c>
      <c r="D15" s="25">
        <v>1</v>
      </c>
      <c r="E15" s="54">
        <f t="shared" si="0"/>
        <v>5</v>
      </c>
      <c r="F15" s="26">
        <v>880400</v>
      </c>
      <c r="G15" s="20">
        <f t="shared" si="1"/>
        <v>884150</v>
      </c>
      <c r="H15" s="27">
        <v>17007</v>
      </c>
      <c r="I15" s="27">
        <v>17080</v>
      </c>
      <c r="J15" s="55">
        <f t="shared" ref="J15:J38" si="2">+G15+3750</f>
        <v>887900</v>
      </c>
      <c r="K15" s="56">
        <v>17080</v>
      </c>
      <c r="L15" s="82">
        <v>887900</v>
      </c>
      <c r="M15" s="56">
        <v>17080</v>
      </c>
    </row>
    <row r="16" spans="1:15" s="22" customFormat="1" x14ac:dyDescent="0.25">
      <c r="A16" s="15"/>
      <c r="B16" s="23" t="s">
        <v>16</v>
      </c>
      <c r="C16" s="25">
        <v>2</v>
      </c>
      <c r="D16" s="25">
        <v>1</v>
      </c>
      <c r="E16" s="54">
        <f t="shared" si="0"/>
        <v>3</v>
      </c>
      <c r="F16" s="26">
        <v>961450</v>
      </c>
      <c r="G16" s="20">
        <f t="shared" si="1"/>
        <v>965200</v>
      </c>
      <c r="H16" s="27">
        <v>18579</v>
      </c>
      <c r="I16" s="27">
        <v>18652</v>
      </c>
      <c r="J16" s="55">
        <f t="shared" si="2"/>
        <v>968950</v>
      </c>
      <c r="K16" s="56">
        <v>18652</v>
      </c>
      <c r="L16" s="82">
        <v>968950</v>
      </c>
      <c r="M16" s="56">
        <v>18652</v>
      </c>
    </row>
    <row r="17" spans="1:13" s="22" customFormat="1" x14ac:dyDescent="0.25">
      <c r="A17" s="15"/>
      <c r="B17" s="23" t="s">
        <v>17</v>
      </c>
      <c r="C17" s="25">
        <v>5</v>
      </c>
      <c r="D17" s="25">
        <v>5</v>
      </c>
      <c r="E17" s="54">
        <f t="shared" si="0"/>
        <v>10</v>
      </c>
      <c r="F17" s="26">
        <v>518550</v>
      </c>
      <c r="G17" s="20">
        <f t="shared" si="1"/>
        <v>522300</v>
      </c>
      <c r="H17" s="27">
        <v>9987</v>
      </c>
      <c r="I17" s="27">
        <v>10060</v>
      </c>
      <c r="J17" s="55">
        <f t="shared" si="2"/>
        <v>526050</v>
      </c>
      <c r="K17" s="56">
        <v>10060</v>
      </c>
      <c r="L17" s="82">
        <v>526050</v>
      </c>
      <c r="M17" s="56">
        <v>10060</v>
      </c>
    </row>
    <row r="18" spans="1:13" s="22" customFormat="1" x14ac:dyDescent="0.25">
      <c r="A18" s="15"/>
      <c r="B18" s="23" t="s">
        <v>18</v>
      </c>
      <c r="C18" s="25">
        <v>14</v>
      </c>
      <c r="D18" s="25">
        <v>1</v>
      </c>
      <c r="E18" s="54">
        <f t="shared" si="0"/>
        <v>15</v>
      </c>
      <c r="F18" s="26">
        <v>610150</v>
      </c>
      <c r="G18" s="20">
        <f t="shared" si="1"/>
        <v>613900</v>
      </c>
      <c r="H18" s="27">
        <v>11764</v>
      </c>
      <c r="I18" s="27">
        <v>11837</v>
      </c>
      <c r="J18" s="55">
        <f t="shared" si="2"/>
        <v>617650</v>
      </c>
      <c r="K18" s="56">
        <v>11837</v>
      </c>
      <c r="L18" s="82">
        <v>617650</v>
      </c>
      <c r="M18" s="56">
        <v>11837</v>
      </c>
    </row>
    <row r="19" spans="1:13" s="22" customFormat="1" x14ac:dyDescent="0.25">
      <c r="A19" s="29"/>
      <c r="B19" s="23" t="s">
        <v>19</v>
      </c>
      <c r="C19" s="79">
        <v>3</v>
      </c>
      <c r="D19" s="79">
        <v>1</v>
      </c>
      <c r="E19" s="54">
        <f t="shared" si="0"/>
        <v>4</v>
      </c>
      <c r="F19" s="26">
        <v>692000</v>
      </c>
      <c r="G19" s="20">
        <f t="shared" si="1"/>
        <v>695750</v>
      </c>
      <c r="H19" s="27">
        <v>13352</v>
      </c>
      <c r="I19" s="27">
        <v>13425</v>
      </c>
      <c r="J19" s="55">
        <f t="shared" si="2"/>
        <v>699500</v>
      </c>
      <c r="K19" s="56">
        <v>13425</v>
      </c>
      <c r="L19" s="82">
        <v>699500</v>
      </c>
      <c r="M19" s="56">
        <v>13425</v>
      </c>
    </row>
    <row r="20" spans="1:13" s="22" customFormat="1" x14ac:dyDescent="0.25">
      <c r="B20" s="23" t="s">
        <v>20</v>
      </c>
      <c r="C20" s="79">
        <v>11</v>
      </c>
      <c r="D20" s="25">
        <v>6</v>
      </c>
      <c r="E20" s="133">
        <f t="shared" si="0"/>
        <v>17</v>
      </c>
      <c r="F20" s="26">
        <v>752450</v>
      </c>
      <c r="G20" s="20">
        <f t="shared" si="1"/>
        <v>756200</v>
      </c>
      <c r="H20" s="27">
        <v>14525</v>
      </c>
      <c r="I20" s="27">
        <v>14598</v>
      </c>
      <c r="J20" s="55">
        <f t="shared" si="2"/>
        <v>759950</v>
      </c>
      <c r="K20" s="56">
        <v>14598</v>
      </c>
      <c r="L20" s="82">
        <v>759950</v>
      </c>
      <c r="M20" s="56">
        <v>14598</v>
      </c>
    </row>
    <row r="21" spans="1:13" s="22" customFormat="1" x14ac:dyDescent="0.25">
      <c r="A21" s="15"/>
      <c r="B21" s="23" t="s">
        <v>21</v>
      </c>
      <c r="C21" s="25">
        <v>1</v>
      </c>
      <c r="D21" s="25"/>
      <c r="E21" s="54">
        <f t="shared" si="0"/>
        <v>1</v>
      </c>
      <c r="F21" s="26">
        <v>576400</v>
      </c>
      <c r="G21" s="20">
        <f t="shared" si="1"/>
        <v>580150</v>
      </c>
      <c r="H21" s="27">
        <v>11109</v>
      </c>
      <c r="I21" s="27">
        <v>11182</v>
      </c>
      <c r="J21" s="55">
        <f t="shared" si="2"/>
        <v>583900</v>
      </c>
      <c r="K21" s="56">
        <v>11182</v>
      </c>
      <c r="L21" s="82">
        <v>887900</v>
      </c>
      <c r="M21" s="56">
        <v>11182</v>
      </c>
    </row>
    <row r="22" spans="1:13" s="22" customFormat="1" x14ac:dyDescent="0.25">
      <c r="B22" s="23" t="s">
        <v>22</v>
      </c>
      <c r="C22" s="25">
        <v>1</v>
      </c>
      <c r="D22" s="25"/>
      <c r="E22" s="54">
        <f t="shared" si="0"/>
        <v>1</v>
      </c>
      <c r="F22" s="26">
        <v>440800</v>
      </c>
      <c r="G22" s="20">
        <f t="shared" si="1"/>
        <v>444550</v>
      </c>
      <c r="H22" s="27">
        <v>8479</v>
      </c>
      <c r="I22" s="27">
        <v>11196</v>
      </c>
      <c r="J22" s="55">
        <f t="shared" si="2"/>
        <v>448300</v>
      </c>
      <c r="K22" s="56">
        <v>11196</v>
      </c>
      <c r="L22" s="82">
        <v>448300</v>
      </c>
      <c r="M22" s="56">
        <v>11196</v>
      </c>
    </row>
    <row r="23" spans="1:13" s="22" customFormat="1" x14ac:dyDescent="0.25">
      <c r="A23" s="15"/>
      <c r="B23" s="23" t="s">
        <v>23</v>
      </c>
      <c r="C23" s="25">
        <v>1</v>
      </c>
      <c r="D23" s="25"/>
      <c r="E23" s="54">
        <f t="shared" si="0"/>
        <v>1</v>
      </c>
      <c r="F23" s="26">
        <v>692000</v>
      </c>
      <c r="G23" s="20">
        <f t="shared" si="1"/>
        <v>695750</v>
      </c>
      <c r="H23" s="27">
        <v>13352</v>
      </c>
      <c r="I23" s="27">
        <v>13425</v>
      </c>
      <c r="J23" s="55">
        <f t="shared" si="2"/>
        <v>699500</v>
      </c>
      <c r="K23" s="56">
        <v>13425</v>
      </c>
      <c r="L23" s="82">
        <v>699500</v>
      </c>
      <c r="M23" s="56">
        <v>13425</v>
      </c>
    </row>
    <row r="24" spans="1:13" s="22" customFormat="1" x14ac:dyDescent="0.25">
      <c r="A24" s="15"/>
      <c r="B24" s="23" t="s">
        <v>24</v>
      </c>
      <c r="C24" s="25">
        <v>1</v>
      </c>
      <c r="D24" s="25"/>
      <c r="E24" s="54">
        <f t="shared" si="0"/>
        <v>1</v>
      </c>
      <c r="F24" s="26">
        <v>827950</v>
      </c>
      <c r="G24" s="20">
        <f t="shared" si="1"/>
        <v>831700</v>
      </c>
      <c r="H24" s="27">
        <v>15989</v>
      </c>
      <c r="I24" s="27">
        <v>16062</v>
      </c>
      <c r="J24" s="55">
        <f t="shared" si="2"/>
        <v>835450</v>
      </c>
      <c r="K24" s="56">
        <v>16062</v>
      </c>
      <c r="L24" s="82">
        <v>835450</v>
      </c>
      <c r="M24" s="56">
        <v>16062</v>
      </c>
    </row>
    <row r="25" spans="1:13" s="22" customFormat="1" x14ac:dyDescent="0.25">
      <c r="A25" s="29"/>
      <c r="B25" s="23" t="s">
        <v>25</v>
      </c>
      <c r="C25" s="25">
        <v>13</v>
      </c>
      <c r="D25" s="25">
        <v>6</v>
      </c>
      <c r="E25" s="54">
        <f t="shared" si="0"/>
        <v>19</v>
      </c>
      <c r="F25" s="26">
        <v>296800</v>
      </c>
      <c r="G25" s="20">
        <f t="shared" si="1"/>
        <v>300550</v>
      </c>
      <c r="H25" s="27">
        <v>6859</v>
      </c>
      <c r="I25" s="27">
        <v>7539</v>
      </c>
      <c r="J25" s="55">
        <f t="shared" si="2"/>
        <v>304300</v>
      </c>
      <c r="K25" s="56">
        <v>7539</v>
      </c>
      <c r="L25" s="82">
        <v>304300</v>
      </c>
      <c r="M25" s="56">
        <v>7539</v>
      </c>
    </row>
    <row r="26" spans="1:13" s="22" customFormat="1" x14ac:dyDescent="0.25">
      <c r="A26" s="29"/>
      <c r="B26" s="23" t="s">
        <v>26</v>
      </c>
      <c r="C26" s="25">
        <v>8</v>
      </c>
      <c r="D26" s="79">
        <v>4</v>
      </c>
      <c r="E26" s="133">
        <f t="shared" si="0"/>
        <v>12</v>
      </c>
      <c r="F26" s="26">
        <v>335550</v>
      </c>
      <c r="G26" s="20">
        <f t="shared" si="1"/>
        <v>339300</v>
      </c>
      <c r="H26" s="27">
        <v>6859</v>
      </c>
      <c r="I26" s="27">
        <v>8523</v>
      </c>
      <c r="J26" s="55">
        <f t="shared" si="2"/>
        <v>343050</v>
      </c>
      <c r="K26" s="56">
        <v>8523</v>
      </c>
      <c r="L26" s="82">
        <v>343050</v>
      </c>
      <c r="M26" s="56">
        <v>8523</v>
      </c>
    </row>
    <row r="27" spans="1:13" s="22" customFormat="1" x14ac:dyDescent="0.25">
      <c r="A27" s="29"/>
      <c r="B27" s="23" t="s">
        <v>27</v>
      </c>
      <c r="C27" s="79">
        <v>10</v>
      </c>
      <c r="D27" s="79">
        <v>2</v>
      </c>
      <c r="E27" s="54">
        <f t="shared" si="0"/>
        <v>12</v>
      </c>
      <c r="F27" s="26">
        <v>427500</v>
      </c>
      <c r="G27" s="20">
        <f t="shared" si="1"/>
        <v>431250</v>
      </c>
      <c r="H27" s="27">
        <v>8221</v>
      </c>
      <c r="I27" s="27">
        <v>10859</v>
      </c>
      <c r="J27" s="55">
        <f t="shared" si="2"/>
        <v>435000</v>
      </c>
      <c r="K27" s="56">
        <v>10859</v>
      </c>
      <c r="L27" s="82">
        <v>435000</v>
      </c>
      <c r="M27" s="56">
        <v>10859</v>
      </c>
    </row>
    <row r="28" spans="1:13" s="22" customFormat="1" x14ac:dyDescent="0.25">
      <c r="A28" s="29"/>
      <c r="B28" s="23" t="s">
        <v>28</v>
      </c>
      <c r="C28" s="25">
        <v>2</v>
      </c>
      <c r="D28" s="25">
        <v>1</v>
      </c>
      <c r="E28" s="54">
        <f t="shared" si="0"/>
        <v>3</v>
      </c>
      <c r="F28" s="26">
        <v>322500</v>
      </c>
      <c r="G28" s="20">
        <f t="shared" si="1"/>
        <v>326250</v>
      </c>
      <c r="H28" s="27">
        <v>6859</v>
      </c>
      <c r="I28" s="27">
        <v>8192</v>
      </c>
      <c r="J28" s="55">
        <f t="shared" si="2"/>
        <v>330000</v>
      </c>
      <c r="K28" s="56">
        <v>8192</v>
      </c>
      <c r="L28" s="82">
        <v>330000</v>
      </c>
      <c r="M28" s="56">
        <v>8192</v>
      </c>
    </row>
    <row r="29" spans="1:13" s="22" customFormat="1" x14ac:dyDescent="0.25">
      <c r="A29" s="29"/>
      <c r="B29" s="23" t="s">
        <v>29</v>
      </c>
      <c r="C29" s="25">
        <v>0</v>
      </c>
      <c r="D29" s="25">
        <v>1</v>
      </c>
      <c r="E29" s="54">
        <f t="shared" si="0"/>
        <v>1</v>
      </c>
      <c r="F29" s="26">
        <v>355450</v>
      </c>
      <c r="G29" s="20">
        <f t="shared" si="1"/>
        <v>359200</v>
      </c>
      <c r="H29" s="27">
        <v>6859</v>
      </c>
      <c r="I29" s="27">
        <v>9028</v>
      </c>
      <c r="J29" s="55">
        <f t="shared" si="2"/>
        <v>362950</v>
      </c>
      <c r="K29" s="56">
        <v>9028</v>
      </c>
      <c r="L29" s="82">
        <v>362950</v>
      </c>
      <c r="M29" s="56">
        <v>9028</v>
      </c>
    </row>
    <row r="30" spans="1:13" s="22" customFormat="1" x14ac:dyDescent="0.25">
      <c r="B30" s="23" t="s">
        <v>30</v>
      </c>
      <c r="C30" s="25">
        <v>1</v>
      </c>
      <c r="D30" s="25"/>
      <c r="E30" s="54">
        <f t="shared" si="0"/>
        <v>1</v>
      </c>
      <c r="F30" s="26">
        <v>396700</v>
      </c>
      <c r="G30" s="20">
        <f t="shared" si="1"/>
        <v>400450</v>
      </c>
      <c r="H30" s="27">
        <v>7623</v>
      </c>
      <c r="I30" s="27">
        <v>10076</v>
      </c>
      <c r="J30" s="55">
        <f t="shared" si="2"/>
        <v>404200</v>
      </c>
      <c r="K30" s="56">
        <v>10076</v>
      </c>
      <c r="L30" s="82">
        <v>404200</v>
      </c>
      <c r="M30" s="56">
        <v>10076</v>
      </c>
    </row>
    <row r="31" spans="1:13" s="22" customFormat="1" x14ac:dyDescent="0.25">
      <c r="B31" s="23" t="s">
        <v>31</v>
      </c>
      <c r="C31" s="25">
        <v>0</v>
      </c>
      <c r="D31" s="25">
        <v>1</v>
      </c>
      <c r="E31" s="54">
        <f t="shared" si="0"/>
        <v>1</v>
      </c>
      <c r="F31" s="26">
        <v>296800</v>
      </c>
      <c r="G31" s="20">
        <f t="shared" si="1"/>
        <v>300550</v>
      </c>
      <c r="H31" s="27">
        <v>6859</v>
      </c>
      <c r="I31" s="27">
        <v>7539</v>
      </c>
      <c r="J31" s="55">
        <f t="shared" si="2"/>
        <v>304300</v>
      </c>
      <c r="K31" s="56">
        <v>7539</v>
      </c>
      <c r="L31" s="82">
        <v>304300</v>
      </c>
      <c r="M31" s="56">
        <v>7539</v>
      </c>
    </row>
    <row r="32" spans="1:13" s="22" customFormat="1" x14ac:dyDescent="0.25">
      <c r="A32" s="15"/>
      <c r="B32" s="23" t="s">
        <v>32</v>
      </c>
      <c r="C32" s="25">
        <v>2</v>
      </c>
      <c r="D32" s="25"/>
      <c r="E32" s="54">
        <f t="shared" si="0"/>
        <v>2</v>
      </c>
      <c r="F32" s="26">
        <v>322500</v>
      </c>
      <c r="G32" s="20">
        <f t="shared" si="1"/>
        <v>326250</v>
      </c>
      <c r="H32" s="27">
        <v>6859</v>
      </c>
      <c r="I32" s="27">
        <v>8192</v>
      </c>
      <c r="J32" s="55">
        <f t="shared" si="2"/>
        <v>330000</v>
      </c>
      <c r="K32" s="56">
        <v>8192</v>
      </c>
      <c r="L32" s="82">
        <v>330000</v>
      </c>
      <c r="M32" s="56">
        <v>8192</v>
      </c>
    </row>
    <row r="33" spans="1:14" s="22" customFormat="1" x14ac:dyDescent="0.25">
      <c r="A33" s="15"/>
      <c r="B33" s="23" t="s">
        <v>33</v>
      </c>
      <c r="C33" s="25">
        <v>1</v>
      </c>
      <c r="D33" s="25"/>
      <c r="E33" s="133">
        <f t="shared" si="0"/>
        <v>1</v>
      </c>
      <c r="F33" s="26">
        <v>348100</v>
      </c>
      <c r="G33" s="20">
        <f t="shared" si="1"/>
        <v>351850</v>
      </c>
      <c r="H33" s="27">
        <v>6859</v>
      </c>
      <c r="I33" s="27">
        <v>8842</v>
      </c>
      <c r="J33" s="55">
        <f t="shared" si="2"/>
        <v>355600</v>
      </c>
      <c r="K33" s="56">
        <v>8842</v>
      </c>
      <c r="L33" s="82">
        <v>355600</v>
      </c>
      <c r="M33" s="56">
        <v>8842</v>
      </c>
    </row>
    <row r="34" spans="1:14" s="22" customFormat="1" x14ac:dyDescent="0.25">
      <c r="B34" s="23" t="s">
        <v>34</v>
      </c>
      <c r="C34" s="25">
        <v>4</v>
      </c>
      <c r="D34" s="25">
        <v>2</v>
      </c>
      <c r="E34" s="54">
        <f t="shared" si="0"/>
        <v>6</v>
      </c>
      <c r="F34" s="26">
        <v>270750</v>
      </c>
      <c r="G34" s="20">
        <f t="shared" si="1"/>
        <v>274500</v>
      </c>
      <c r="H34" s="27">
        <v>6835</v>
      </c>
      <c r="I34" s="27">
        <v>6877</v>
      </c>
      <c r="J34" s="55">
        <f t="shared" si="2"/>
        <v>278250</v>
      </c>
      <c r="K34" s="56">
        <v>6877</v>
      </c>
      <c r="L34" s="82">
        <v>278250</v>
      </c>
      <c r="M34" s="56">
        <v>6877</v>
      </c>
    </row>
    <row r="35" spans="1:14" s="22" customFormat="1" x14ac:dyDescent="0.25">
      <c r="A35" s="15"/>
      <c r="B35" s="23" t="s">
        <v>35</v>
      </c>
      <c r="C35" s="25">
        <v>1</v>
      </c>
      <c r="D35" s="25"/>
      <c r="E35" s="54">
        <f t="shared" si="0"/>
        <v>1</v>
      </c>
      <c r="F35" s="26">
        <v>285500</v>
      </c>
      <c r="G35" s="20">
        <f t="shared" si="1"/>
        <v>289250</v>
      </c>
      <c r="H35" s="27">
        <v>6859</v>
      </c>
      <c r="I35" s="27">
        <v>7252</v>
      </c>
      <c r="J35" s="55">
        <f t="shared" si="2"/>
        <v>293000</v>
      </c>
      <c r="K35" s="56">
        <v>7252</v>
      </c>
      <c r="L35" s="82">
        <v>293000</v>
      </c>
      <c r="M35" s="56">
        <v>7252</v>
      </c>
      <c r="N35" s="75"/>
    </row>
    <row r="36" spans="1:14" s="22" customFormat="1" x14ac:dyDescent="0.25">
      <c r="A36" s="15"/>
      <c r="B36" s="23" t="s">
        <v>36</v>
      </c>
      <c r="C36" s="25">
        <v>0</v>
      </c>
      <c r="D36" s="25">
        <v>1</v>
      </c>
      <c r="E36" s="54">
        <f t="shared" si="0"/>
        <v>1</v>
      </c>
      <c r="F36" s="26">
        <v>288500</v>
      </c>
      <c r="G36" s="20">
        <f t="shared" si="1"/>
        <v>292250</v>
      </c>
      <c r="H36" s="27">
        <v>6859</v>
      </c>
      <c r="I36" s="27">
        <v>7328</v>
      </c>
      <c r="J36" s="55">
        <f t="shared" si="2"/>
        <v>296000</v>
      </c>
      <c r="K36" s="56">
        <v>7328</v>
      </c>
      <c r="L36" s="82">
        <v>296000</v>
      </c>
      <c r="M36" s="56">
        <v>7328</v>
      </c>
    </row>
    <row r="37" spans="1:14" s="22" customFormat="1" x14ac:dyDescent="0.25">
      <c r="A37" s="15"/>
      <c r="B37" s="23" t="s">
        <v>37</v>
      </c>
      <c r="C37" s="79">
        <v>2</v>
      </c>
      <c r="D37" s="79">
        <v>1</v>
      </c>
      <c r="E37" s="54">
        <f t="shared" si="0"/>
        <v>3</v>
      </c>
      <c r="F37" s="26">
        <v>355600</v>
      </c>
      <c r="G37" s="20">
        <f t="shared" si="1"/>
        <v>359350</v>
      </c>
      <c r="H37" s="27">
        <v>6859</v>
      </c>
      <c r="I37" s="27">
        <v>9032</v>
      </c>
      <c r="J37" s="55">
        <f t="shared" si="2"/>
        <v>363100</v>
      </c>
      <c r="K37" s="56">
        <v>9032</v>
      </c>
      <c r="L37" s="82">
        <v>363100</v>
      </c>
      <c r="M37" s="56">
        <v>9032</v>
      </c>
    </row>
    <row r="38" spans="1:14" s="22" customFormat="1" x14ac:dyDescent="0.25">
      <c r="A38" s="15"/>
      <c r="B38" s="23" t="s">
        <v>38</v>
      </c>
      <c r="C38" s="25">
        <v>0</v>
      </c>
      <c r="D38" s="25">
        <v>1</v>
      </c>
      <c r="E38" s="54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298750</v>
      </c>
      <c r="M38" s="56">
        <v>7398</v>
      </c>
    </row>
    <row r="39" spans="1:14" x14ac:dyDescent="0.25">
      <c r="A39" s="30"/>
      <c r="B39" s="84" t="s">
        <v>40</v>
      </c>
      <c r="C39" s="119">
        <f t="shared" ref="C39:M39" si="3">+SUM(C11:C38)</f>
        <v>96</v>
      </c>
      <c r="D39" s="119">
        <f t="shared" si="3"/>
        <v>41</v>
      </c>
      <c r="E39" s="120">
        <f t="shared" si="3"/>
        <v>137</v>
      </c>
      <c r="F39" s="87">
        <f t="shared" si="3"/>
        <v>16395589</v>
      </c>
      <c r="G39" s="88">
        <f t="shared" si="3"/>
        <v>16496839</v>
      </c>
      <c r="H39" s="88">
        <f t="shared" si="3"/>
        <v>278857</v>
      </c>
      <c r="I39" s="88">
        <f t="shared" si="3"/>
        <v>303719</v>
      </c>
      <c r="J39" s="89">
        <f t="shared" si="3"/>
        <v>16598089</v>
      </c>
      <c r="K39" s="89">
        <f t="shared" si="3"/>
        <v>303719</v>
      </c>
      <c r="L39" s="89">
        <f t="shared" si="3"/>
        <v>16902089</v>
      </c>
      <c r="M39" s="89">
        <f t="shared" si="3"/>
        <v>303719</v>
      </c>
    </row>
    <row r="40" spans="1:14" x14ac:dyDescent="0.25">
      <c r="A40" s="37"/>
      <c r="B40" s="181" t="s">
        <v>55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4" ht="9.75" customHeight="1" x14ac:dyDescent="0.25">
      <c r="A41" s="3"/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4" x14ac:dyDescent="0.25">
      <c r="A42" s="5"/>
      <c r="B42" s="185" t="s">
        <v>63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4" x14ac:dyDescent="0.25">
      <c r="A43" s="6"/>
      <c r="B43" s="47"/>
      <c r="D43" s="14"/>
      <c r="E43" s="9"/>
      <c r="F43" s="43"/>
      <c r="G43" s="45"/>
      <c r="I43" s="14"/>
      <c r="J43" s="45"/>
      <c r="K43" s="14"/>
      <c r="L43" s="45"/>
      <c r="M43" s="14"/>
    </row>
    <row r="44" spans="1:14" x14ac:dyDescent="0.25">
      <c r="A44" s="5"/>
      <c r="C44" s="42"/>
      <c r="D44" s="9"/>
      <c r="E44" s="9"/>
      <c r="F44" s="45"/>
      <c r="G44" s="45"/>
      <c r="H44" s="45"/>
      <c r="I44" s="47"/>
      <c r="J44" s="45"/>
      <c r="K44" s="49"/>
      <c r="L44" s="45"/>
      <c r="M44" s="49"/>
    </row>
    <row r="45" spans="1:14" x14ac:dyDescent="0.25">
      <c r="B45" s="9"/>
      <c r="C45" s="42"/>
      <c r="D45" s="5"/>
      <c r="E45" s="9"/>
      <c r="F45" s="45"/>
      <c r="G45" s="45"/>
      <c r="H45" s="45"/>
      <c r="I45" s="42"/>
      <c r="J45" s="45"/>
      <c r="K45" s="14"/>
      <c r="L45" s="45"/>
      <c r="M45" s="14"/>
    </row>
    <row r="46" spans="1:14" x14ac:dyDescent="0.25">
      <c r="A46" s="5"/>
      <c r="B46" s="42"/>
      <c r="C46" s="42"/>
      <c r="D46" s="5"/>
      <c r="E46" s="9"/>
      <c r="F46" s="45"/>
      <c r="G46" s="4"/>
      <c r="H46" s="4"/>
      <c r="I46" s="42"/>
      <c r="J46" s="45"/>
      <c r="K46" s="49"/>
      <c r="L46" s="45"/>
      <c r="M46" s="49"/>
    </row>
    <row r="47" spans="1:14" x14ac:dyDescent="0.25">
      <c r="A47" s="7"/>
      <c r="C47" s="42"/>
      <c r="D47" s="5"/>
      <c r="E47" s="9"/>
      <c r="F47" s="45"/>
      <c r="G47" s="45"/>
      <c r="H47" s="45"/>
      <c r="I47" s="12"/>
      <c r="J47" s="45"/>
      <c r="K47" s="9"/>
      <c r="L47" s="45"/>
      <c r="M47" s="9"/>
    </row>
    <row r="48" spans="1:14" ht="16.5" thickBot="1" x14ac:dyDescent="0.3">
      <c r="A48" s="6"/>
      <c r="B48" s="42"/>
      <c r="C48" s="5"/>
      <c r="D48" s="9"/>
      <c r="E48" s="9"/>
      <c r="F48" s="45"/>
      <c r="G48" s="45"/>
      <c r="H48" s="45"/>
      <c r="I48" s="47"/>
      <c r="J48" s="45"/>
      <c r="L48" s="45"/>
    </row>
    <row r="49" spans="1:16" ht="16.5" thickBot="1" x14ac:dyDescent="0.3">
      <c r="A49" s="49"/>
      <c r="B49" s="47"/>
      <c r="C49" s="42"/>
      <c r="D49" s="9"/>
      <c r="E49" s="42"/>
      <c r="F49" s="62"/>
      <c r="G49" s="130"/>
      <c r="H49" s="45"/>
      <c r="I49" s="47"/>
      <c r="J49" s="130"/>
      <c r="K49" s="9"/>
      <c r="L49" s="45"/>
      <c r="M49" s="9"/>
      <c r="N49" s="96"/>
    </row>
    <row r="50" spans="1:16" x14ac:dyDescent="0.25">
      <c r="A50" s="49"/>
      <c r="B50" s="47"/>
      <c r="D50" s="174"/>
      <c r="F50" s="2"/>
      <c r="G50" s="2"/>
      <c r="H50" s="45"/>
      <c r="I50" s="47"/>
      <c r="J50" s="74" t="s">
        <v>43</v>
      </c>
      <c r="K50" s="90"/>
      <c r="L50" s="92"/>
      <c r="M50" s="90"/>
      <c r="N50" s="96"/>
    </row>
    <row r="51" spans="1:16" x14ac:dyDescent="0.25">
      <c r="A51" s="7"/>
      <c r="B51" s="42"/>
      <c r="C51" s="47"/>
      <c r="D51" s="175"/>
      <c r="E51" s="91"/>
      <c r="F51" s="91"/>
      <c r="G51" s="10"/>
      <c r="H51" s="45"/>
      <c r="I51" s="47"/>
      <c r="J51" s="90" t="s">
        <v>44</v>
      </c>
      <c r="K51" s="9"/>
      <c r="L51" s="46"/>
      <c r="M51" s="9"/>
      <c r="N51" s="96"/>
      <c r="O51" s="96"/>
      <c r="P51" s="96"/>
    </row>
    <row r="52" spans="1:16" x14ac:dyDescent="0.25">
      <c r="A52" s="6"/>
      <c r="B52" s="42"/>
      <c r="C52" s="42"/>
      <c r="D52" s="167"/>
      <c r="J52" s="90" t="s">
        <v>56</v>
      </c>
      <c r="K52" s="91"/>
      <c r="L52" s="91"/>
      <c r="M52" s="91"/>
      <c r="N52" s="96"/>
      <c r="O52" s="96"/>
      <c r="P52" s="96"/>
    </row>
    <row r="53" spans="1:16" x14ac:dyDescent="0.25">
      <c r="A53" s="49"/>
      <c r="B53" s="14"/>
      <c r="C53" s="14"/>
      <c r="D53" s="47"/>
      <c r="E53" s="47"/>
      <c r="F53" s="43"/>
      <c r="G53" s="46"/>
      <c r="H53" s="131"/>
      <c r="I53" s="47"/>
      <c r="J53" s="46"/>
      <c r="L53" s="46"/>
      <c r="N53" s="96"/>
      <c r="O53" s="96"/>
      <c r="P53" s="96"/>
    </row>
    <row r="54" spans="1:16" x14ac:dyDescent="0.25">
      <c r="N54" s="96"/>
      <c r="O54" s="96"/>
      <c r="P54" s="96"/>
    </row>
  </sheetData>
  <mergeCells count="10">
    <mergeCell ref="B8:K8"/>
    <mergeCell ref="B40:M41"/>
    <mergeCell ref="B42:M42"/>
    <mergeCell ref="D50:D52"/>
    <mergeCell ref="B1:M1"/>
    <mergeCell ref="B2:M2"/>
    <mergeCell ref="B3:M3"/>
    <mergeCell ref="B4:M4"/>
    <mergeCell ref="B5:M5"/>
    <mergeCell ref="B6:M6"/>
  </mergeCells>
  <pageMargins left="0.51181102362204722" right="0.51181102362204722" top="0.55118110236220474" bottom="0.55118110236220474" header="0.31496062992125984" footer="0.31496062992125984"/>
  <pageSetup paperSize="9" scale="8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O48" sqref="O48"/>
    </sheetView>
  </sheetViews>
  <sheetFormatPr baseColWidth="10" defaultRowHeight="15.75" x14ac:dyDescent="0.25"/>
  <cols>
    <col min="1" max="1" width="1.7109375" style="2" customWidth="1"/>
    <col min="2" max="2" width="34.5703125" style="2" customWidth="1"/>
    <col min="3" max="3" width="24.7109375" style="2" customWidth="1"/>
    <col min="4" max="4" width="16.5703125" style="2" customWidth="1"/>
    <col min="5" max="5" width="9.5703125" style="2" customWidth="1"/>
    <col min="6" max="7" width="17.7109375" style="136" hidden="1" customWidth="1"/>
    <col min="8" max="8" width="12.28515625" style="136" hidden="1" customWidth="1"/>
    <col min="9" max="9" width="17.28515625" style="2" hidden="1" customWidth="1"/>
    <col min="10" max="10" width="32" style="136" hidden="1" customWidth="1"/>
    <col min="11" max="11" width="15.140625" style="2" hidden="1" customWidth="1"/>
    <col min="12" max="12" width="17.7109375" style="136" hidden="1" customWidth="1"/>
    <col min="13" max="13" width="15.42578125" style="2" hidden="1" customWidth="1"/>
    <col min="14" max="14" width="17.7109375" style="136" bestFit="1" customWidth="1"/>
    <col min="15" max="15" width="15.42578125" style="2" customWidth="1"/>
    <col min="16" max="16" width="11.42578125" style="2"/>
    <col min="17" max="17" width="16.5703125" style="2" bestFit="1" customWidth="1"/>
    <col min="18" max="16384" width="11.42578125" style="2"/>
  </cols>
  <sheetData>
    <row r="1" spans="1:15" x14ac:dyDescent="0.25">
      <c r="A1" s="1"/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x14ac:dyDescent="0.25">
      <c r="B2" s="194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x14ac:dyDescent="0.25">
      <c r="A3" s="6"/>
      <c r="B3" s="194" t="s">
        <v>67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x14ac:dyDescent="0.25">
      <c r="A4" s="7"/>
      <c r="B4" s="194" t="s">
        <v>66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x14ac:dyDescent="0.25">
      <c r="A5" s="8"/>
      <c r="B5" s="194" t="s">
        <v>48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3" customFormat="1" x14ac:dyDescent="0.25">
      <c r="A6" s="6"/>
      <c r="B6" s="188">
        <v>44742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s="3" customFormat="1" x14ac:dyDescent="0.25">
      <c r="A7" s="10"/>
      <c r="C7" s="42"/>
      <c r="D7" s="66"/>
      <c r="E7" s="9"/>
      <c r="G7" s="9"/>
      <c r="I7" s="9"/>
      <c r="J7" s="9"/>
      <c r="K7" s="42"/>
      <c r="L7" s="9"/>
      <c r="M7" s="42"/>
      <c r="N7" s="9"/>
      <c r="O7" s="42"/>
    </row>
    <row r="8" spans="1:15" s="3" customFormat="1" x14ac:dyDescent="0.25">
      <c r="A8" s="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9"/>
      <c r="M8" s="9"/>
      <c r="N8" s="9"/>
      <c r="O8" s="9"/>
    </row>
    <row r="9" spans="1:15" s="3" customFormat="1" ht="16.5" thickBot="1" x14ac:dyDescent="0.3">
      <c r="A9" s="7"/>
      <c r="B9" s="13"/>
      <c r="C9" s="61"/>
      <c r="D9" s="13"/>
      <c r="E9" s="61"/>
      <c r="F9" s="61"/>
      <c r="G9" s="11">
        <v>3750</v>
      </c>
      <c r="H9" s="59"/>
      <c r="I9" s="60"/>
      <c r="J9" s="53">
        <v>3750</v>
      </c>
      <c r="L9" s="53">
        <v>3750</v>
      </c>
      <c r="N9" s="53">
        <v>3750</v>
      </c>
    </row>
    <row r="10" spans="1:15" ht="56.25" customHeight="1" thickBot="1" x14ac:dyDescent="0.3">
      <c r="B10" s="149" t="s">
        <v>68</v>
      </c>
      <c r="C10" s="150" t="s">
        <v>4</v>
      </c>
      <c r="D10" s="150" t="s">
        <v>5</v>
      </c>
      <c r="E10" s="151" t="s">
        <v>6</v>
      </c>
      <c r="F10" s="152" t="s">
        <v>7</v>
      </c>
      <c r="G10" s="153" t="s">
        <v>8</v>
      </c>
      <c r="H10" s="153" t="s">
        <v>9</v>
      </c>
      <c r="I10" s="153" t="s">
        <v>10</v>
      </c>
      <c r="J10" s="153" t="s">
        <v>45</v>
      </c>
      <c r="K10" s="154" t="s">
        <v>46</v>
      </c>
      <c r="L10" s="153" t="s">
        <v>58</v>
      </c>
      <c r="M10" s="154" t="s">
        <v>59</v>
      </c>
      <c r="N10" s="153" t="s">
        <v>64</v>
      </c>
      <c r="O10" s="154" t="s">
        <v>65</v>
      </c>
    </row>
    <row r="11" spans="1:15" s="22" customFormat="1" x14ac:dyDescent="0.25">
      <c r="A11" s="15"/>
      <c r="B11" s="16" t="s">
        <v>11</v>
      </c>
      <c r="C11" s="80">
        <v>1</v>
      </c>
      <c r="D11" s="80"/>
      <c r="E11" s="54">
        <f>+C11+D11</f>
        <v>1</v>
      </c>
      <c r="F11" s="19">
        <v>453600</v>
      </c>
      <c r="G11" s="20">
        <f>F11+$G$9</f>
        <v>457350</v>
      </c>
      <c r="H11" s="21">
        <v>8727</v>
      </c>
      <c r="I11" s="21">
        <v>11521</v>
      </c>
      <c r="J11" s="20">
        <f>G11+3750</f>
        <v>461100</v>
      </c>
      <c r="K11" s="58">
        <v>11521</v>
      </c>
      <c r="L11" s="81">
        <v>461100</v>
      </c>
      <c r="M11" s="58">
        <v>11521</v>
      </c>
      <c r="N11" s="81">
        <v>461100</v>
      </c>
      <c r="O11" s="58">
        <v>11521</v>
      </c>
    </row>
    <row r="12" spans="1:15" s="22" customFormat="1" x14ac:dyDescent="0.25">
      <c r="A12" s="15"/>
      <c r="B12" s="23" t="s">
        <v>12</v>
      </c>
      <c r="C12" s="25">
        <v>1</v>
      </c>
      <c r="D12" s="139"/>
      <c r="E12" s="54">
        <f t="shared" ref="E12:E38" si="0">+C12+D12</f>
        <v>1</v>
      </c>
      <c r="F12" s="26">
        <v>1131050</v>
      </c>
      <c r="G12" s="20">
        <f>F12+$G$9</f>
        <v>1134800</v>
      </c>
      <c r="H12" s="27">
        <v>21870</v>
      </c>
      <c r="I12" s="27">
        <v>21942</v>
      </c>
      <c r="J12" s="20">
        <f>G12+3750</f>
        <v>1138550</v>
      </c>
      <c r="K12" s="56">
        <v>21942</v>
      </c>
      <c r="L12" s="81">
        <v>1138550</v>
      </c>
      <c r="M12" s="56">
        <v>21942</v>
      </c>
      <c r="N12" s="81">
        <v>1138550</v>
      </c>
      <c r="O12" s="56">
        <v>21942</v>
      </c>
    </row>
    <row r="13" spans="1:15" s="22" customFormat="1" x14ac:dyDescent="0.25">
      <c r="B13" s="23" t="s">
        <v>13</v>
      </c>
      <c r="C13" s="25">
        <v>1</v>
      </c>
      <c r="D13" s="25"/>
      <c r="E13" s="54">
        <f t="shared" si="0"/>
        <v>1</v>
      </c>
      <c r="F13" s="26">
        <v>2437339</v>
      </c>
      <c r="G13" s="26">
        <v>2437339</v>
      </c>
      <c r="H13" s="28"/>
      <c r="I13" s="28"/>
      <c r="J13" s="55">
        <v>2437339</v>
      </c>
      <c r="K13" s="105"/>
      <c r="L13" s="82">
        <v>2437339</v>
      </c>
      <c r="M13" s="83"/>
      <c r="N13" s="82">
        <v>2437339</v>
      </c>
      <c r="O13" s="155"/>
    </row>
    <row r="14" spans="1:15" s="146" customFormat="1" x14ac:dyDescent="0.25">
      <c r="A14" s="141"/>
      <c r="B14" s="142" t="s">
        <v>14</v>
      </c>
      <c r="C14" s="25">
        <v>8</v>
      </c>
      <c r="D14" s="25">
        <v>2</v>
      </c>
      <c r="E14" s="54">
        <f t="shared" si="0"/>
        <v>10</v>
      </c>
      <c r="F14" s="143">
        <v>827950</v>
      </c>
      <c r="G14" s="81">
        <f t="shared" ref="G14:G38" si="1">F14+$G$9</f>
        <v>831700</v>
      </c>
      <c r="H14" s="144">
        <v>15989</v>
      </c>
      <c r="I14" s="144">
        <v>16062</v>
      </c>
      <c r="J14" s="82">
        <f>+G14+3750</f>
        <v>835450</v>
      </c>
      <c r="K14" s="145">
        <v>16062</v>
      </c>
      <c r="L14" s="82">
        <v>835450</v>
      </c>
      <c r="M14" s="145">
        <v>16062</v>
      </c>
      <c r="N14" s="82">
        <v>835450</v>
      </c>
      <c r="O14" s="145">
        <v>16062</v>
      </c>
    </row>
    <row r="15" spans="1:15" s="146" customFormat="1" x14ac:dyDescent="0.25">
      <c r="A15" s="141"/>
      <c r="B15" s="142" t="s">
        <v>15</v>
      </c>
      <c r="C15" s="25">
        <v>3</v>
      </c>
      <c r="D15" s="25">
        <v>2</v>
      </c>
      <c r="E15" s="54">
        <f t="shared" si="0"/>
        <v>5</v>
      </c>
      <c r="F15" s="143">
        <v>880400</v>
      </c>
      <c r="G15" s="81">
        <f t="shared" si="1"/>
        <v>884150</v>
      </c>
      <c r="H15" s="144">
        <v>17007</v>
      </c>
      <c r="I15" s="144">
        <v>17080</v>
      </c>
      <c r="J15" s="82">
        <f t="shared" ref="J15:J38" si="2">+G15+3750</f>
        <v>887900</v>
      </c>
      <c r="K15" s="145">
        <v>17080</v>
      </c>
      <c r="L15" s="82">
        <v>887900</v>
      </c>
      <c r="M15" s="145">
        <v>17080</v>
      </c>
      <c r="N15" s="82">
        <v>887900</v>
      </c>
      <c r="O15" s="145">
        <v>17080</v>
      </c>
    </row>
    <row r="16" spans="1:15" s="146" customFormat="1" x14ac:dyDescent="0.25">
      <c r="A16" s="141"/>
      <c r="B16" s="142" t="s">
        <v>16</v>
      </c>
      <c r="C16" s="25">
        <v>3</v>
      </c>
      <c r="D16" s="25"/>
      <c r="E16" s="54">
        <f t="shared" si="0"/>
        <v>3</v>
      </c>
      <c r="F16" s="143">
        <v>961450</v>
      </c>
      <c r="G16" s="81">
        <f t="shared" si="1"/>
        <v>965200</v>
      </c>
      <c r="H16" s="144">
        <v>18579</v>
      </c>
      <c r="I16" s="144">
        <v>18652</v>
      </c>
      <c r="J16" s="82">
        <f t="shared" si="2"/>
        <v>968950</v>
      </c>
      <c r="K16" s="145">
        <v>18652</v>
      </c>
      <c r="L16" s="82">
        <v>968950</v>
      </c>
      <c r="M16" s="145">
        <v>18652</v>
      </c>
      <c r="N16" s="82">
        <v>968950</v>
      </c>
      <c r="O16" s="145">
        <v>18652</v>
      </c>
    </row>
    <row r="17" spans="1:15" s="146" customFormat="1" x14ac:dyDescent="0.25">
      <c r="A17" s="141"/>
      <c r="B17" s="142" t="s">
        <v>17</v>
      </c>
      <c r="C17" s="25">
        <v>7</v>
      </c>
      <c r="D17" s="25">
        <v>3</v>
      </c>
      <c r="E17" s="54">
        <f t="shared" si="0"/>
        <v>10</v>
      </c>
      <c r="F17" s="143">
        <v>518550</v>
      </c>
      <c r="G17" s="81">
        <f t="shared" si="1"/>
        <v>522300</v>
      </c>
      <c r="H17" s="144">
        <v>9987</v>
      </c>
      <c r="I17" s="144">
        <v>10060</v>
      </c>
      <c r="J17" s="82">
        <f t="shared" si="2"/>
        <v>526050</v>
      </c>
      <c r="K17" s="145">
        <v>10060</v>
      </c>
      <c r="L17" s="82">
        <v>526050</v>
      </c>
      <c r="M17" s="145">
        <v>10060</v>
      </c>
      <c r="N17" s="82">
        <v>526050</v>
      </c>
      <c r="O17" s="145">
        <v>10060</v>
      </c>
    </row>
    <row r="18" spans="1:15" s="146" customFormat="1" x14ac:dyDescent="0.25">
      <c r="A18" s="141"/>
      <c r="B18" s="142" t="s">
        <v>18</v>
      </c>
      <c r="C18" s="25">
        <v>14</v>
      </c>
      <c r="D18" s="25">
        <v>1</v>
      </c>
      <c r="E18" s="54">
        <f t="shared" si="0"/>
        <v>15</v>
      </c>
      <c r="F18" s="143">
        <v>610150</v>
      </c>
      <c r="G18" s="81">
        <f t="shared" si="1"/>
        <v>613900</v>
      </c>
      <c r="H18" s="144">
        <v>11764</v>
      </c>
      <c r="I18" s="144">
        <v>11837</v>
      </c>
      <c r="J18" s="82">
        <f t="shared" si="2"/>
        <v>617650</v>
      </c>
      <c r="K18" s="145">
        <v>11837</v>
      </c>
      <c r="L18" s="82">
        <v>617650</v>
      </c>
      <c r="M18" s="145">
        <v>11837</v>
      </c>
      <c r="N18" s="82">
        <v>617650</v>
      </c>
      <c r="O18" s="145">
        <v>11837</v>
      </c>
    </row>
    <row r="19" spans="1:15" s="146" customFormat="1" x14ac:dyDescent="0.25">
      <c r="A19" s="147"/>
      <c r="B19" s="142" t="s">
        <v>19</v>
      </c>
      <c r="C19" s="25">
        <v>3</v>
      </c>
      <c r="D19" s="25">
        <v>1</v>
      </c>
      <c r="E19" s="54">
        <f t="shared" si="0"/>
        <v>4</v>
      </c>
      <c r="F19" s="143">
        <v>692000</v>
      </c>
      <c r="G19" s="81">
        <f t="shared" si="1"/>
        <v>695750</v>
      </c>
      <c r="H19" s="144">
        <v>13352</v>
      </c>
      <c r="I19" s="144">
        <v>13425</v>
      </c>
      <c r="J19" s="82">
        <f t="shared" si="2"/>
        <v>699500</v>
      </c>
      <c r="K19" s="145">
        <v>13425</v>
      </c>
      <c r="L19" s="82">
        <v>699500</v>
      </c>
      <c r="M19" s="145">
        <v>13425</v>
      </c>
      <c r="N19" s="82">
        <v>699500</v>
      </c>
      <c r="O19" s="145">
        <v>13425</v>
      </c>
    </row>
    <row r="20" spans="1:15" s="146" customFormat="1" x14ac:dyDescent="0.25">
      <c r="B20" s="142" t="s">
        <v>20</v>
      </c>
      <c r="C20" s="25">
        <v>13</v>
      </c>
      <c r="D20" s="25">
        <v>6</v>
      </c>
      <c r="E20" s="54">
        <f t="shared" si="0"/>
        <v>19</v>
      </c>
      <c r="F20" s="143">
        <v>752450</v>
      </c>
      <c r="G20" s="81">
        <f t="shared" si="1"/>
        <v>756200</v>
      </c>
      <c r="H20" s="144">
        <v>14525</v>
      </c>
      <c r="I20" s="144">
        <v>14598</v>
      </c>
      <c r="J20" s="82">
        <f t="shared" si="2"/>
        <v>759950</v>
      </c>
      <c r="K20" s="145">
        <v>14598</v>
      </c>
      <c r="L20" s="82">
        <v>759950</v>
      </c>
      <c r="M20" s="145">
        <v>14598</v>
      </c>
      <c r="N20" s="82">
        <v>759950</v>
      </c>
      <c r="O20" s="145">
        <v>14598</v>
      </c>
    </row>
    <row r="21" spans="1:15" s="146" customFormat="1" x14ac:dyDescent="0.25">
      <c r="A21" s="141"/>
      <c r="B21" s="142" t="s">
        <v>21</v>
      </c>
      <c r="C21" s="25">
        <v>1</v>
      </c>
      <c r="D21" s="25"/>
      <c r="E21" s="54">
        <f t="shared" si="0"/>
        <v>1</v>
      </c>
      <c r="F21" s="143">
        <v>576400</v>
      </c>
      <c r="G21" s="81">
        <f t="shared" si="1"/>
        <v>580150</v>
      </c>
      <c r="H21" s="144">
        <v>11109</v>
      </c>
      <c r="I21" s="144">
        <v>11182</v>
      </c>
      <c r="J21" s="82">
        <f t="shared" si="2"/>
        <v>583900</v>
      </c>
      <c r="K21" s="145">
        <v>11182</v>
      </c>
      <c r="L21" s="82">
        <v>887900</v>
      </c>
      <c r="M21" s="145">
        <v>11182</v>
      </c>
      <c r="N21" s="82">
        <v>887900</v>
      </c>
      <c r="O21" s="145">
        <v>11182</v>
      </c>
    </row>
    <row r="22" spans="1:15" s="146" customFormat="1" x14ac:dyDescent="0.25">
      <c r="B22" s="142" t="s">
        <v>22</v>
      </c>
      <c r="C22" s="25">
        <v>1</v>
      </c>
      <c r="D22" s="25"/>
      <c r="E22" s="54">
        <f t="shared" si="0"/>
        <v>1</v>
      </c>
      <c r="F22" s="143">
        <v>440800</v>
      </c>
      <c r="G22" s="81">
        <f t="shared" si="1"/>
        <v>444550</v>
      </c>
      <c r="H22" s="144">
        <v>8479</v>
      </c>
      <c r="I22" s="144">
        <v>11196</v>
      </c>
      <c r="J22" s="82">
        <f t="shared" si="2"/>
        <v>448300</v>
      </c>
      <c r="K22" s="145">
        <v>11196</v>
      </c>
      <c r="L22" s="82">
        <v>448300</v>
      </c>
      <c r="M22" s="145">
        <v>11196</v>
      </c>
      <c r="N22" s="82">
        <v>448300</v>
      </c>
      <c r="O22" s="145">
        <v>11196</v>
      </c>
    </row>
    <row r="23" spans="1:15" s="146" customFormat="1" x14ac:dyDescent="0.25">
      <c r="A23" s="141"/>
      <c r="B23" s="142" t="s">
        <v>23</v>
      </c>
      <c r="C23" s="25">
        <v>1</v>
      </c>
      <c r="D23" s="25"/>
      <c r="E23" s="54">
        <f t="shared" si="0"/>
        <v>1</v>
      </c>
      <c r="F23" s="143">
        <v>692000</v>
      </c>
      <c r="G23" s="81">
        <f t="shared" si="1"/>
        <v>695750</v>
      </c>
      <c r="H23" s="144">
        <v>13352</v>
      </c>
      <c r="I23" s="144">
        <v>13425</v>
      </c>
      <c r="J23" s="82">
        <f t="shared" si="2"/>
        <v>699500</v>
      </c>
      <c r="K23" s="145">
        <v>13425</v>
      </c>
      <c r="L23" s="82">
        <v>699500</v>
      </c>
      <c r="M23" s="145">
        <v>13425</v>
      </c>
      <c r="N23" s="82">
        <v>699500</v>
      </c>
      <c r="O23" s="145">
        <v>13425</v>
      </c>
    </row>
    <row r="24" spans="1:15" s="146" customFormat="1" x14ac:dyDescent="0.25">
      <c r="A24" s="141"/>
      <c r="B24" s="142" t="s">
        <v>24</v>
      </c>
      <c r="C24" s="25">
        <v>1</v>
      </c>
      <c r="D24" s="25"/>
      <c r="E24" s="54">
        <f t="shared" si="0"/>
        <v>1</v>
      </c>
      <c r="F24" s="143">
        <v>827950</v>
      </c>
      <c r="G24" s="81">
        <f t="shared" si="1"/>
        <v>831700</v>
      </c>
      <c r="H24" s="144">
        <v>15989</v>
      </c>
      <c r="I24" s="144">
        <v>16062</v>
      </c>
      <c r="J24" s="82">
        <f t="shared" si="2"/>
        <v>835450</v>
      </c>
      <c r="K24" s="145">
        <v>16062</v>
      </c>
      <c r="L24" s="82">
        <v>835450</v>
      </c>
      <c r="M24" s="145">
        <v>16062</v>
      </c>
      <c r="N24" s="82">
        <v>835450</v>
      </c>
      <c r="O24" s="145">
        <v>16062</v>
      </c>
    </row>
    <row r="25" spans="1:15" s="146" customFormat="1" x14ac:dyDescent="0.25">
      <c r="A25" s="147"/>
      <c r="B25" s="142" t="s">
        <v>25</v>
      </c>
      <c r="C25" s="25">
        <v>11</v>
      </c>
      <c r="D25" s="25">
        <v>8</v>
      </c>
      <c r="E25" s="54">
        <f t="shared" si="0"/>
        <v>19</v>
      </c>
      <c r="F25" s="143">
        <v>296800</v>
      </c>
      <c r="G25" s="81">
        <f t="shared" si="1"/>
        <v>300550</v>
      </c>
      <c r="H25" s="144">
        <v>6859</v>
      </c>
      <c r="I25" s="144">
        <v>7539</v>
      </c>
      <c r="J25" s="82">
        <f t="shared" si="2"/>
        <v>304300</v>
      </c>
      <c r="K25" s="145">
        <v>7539</v>
      </c>
      <c r="L25" s="82">
        <v>304300</v>
      </c>
      <c r="M25" s="145">
        <v>7539</v>
      </c>
      <c r="N25" s="82">
        <v>304300</v>
      </c>
      <c r="O25" s="145">
        <v>7539</v>
      </c>
    </row>
    <row r="26" spans="1:15" s="146" customFormat="1" x14ac:dyDescent="0.25">
      <c r="A26" s="147"/>
      <c r="B26" s="142" t="s">
        <v>26</v>
      </c>
      <c r="C26" s="25">
        <v>13</v>
      </c>
      <c r="D26" s="25"/>
      <c r="E26" s="54">
        <f t="shared" si="0"/>
        <v>13</v>
      </c>
      <c r="F26" s="143">
        <v>335550</v>
      </c>
      <c r="G26" s="81">
        <f t="shared" si="1"/>
        <v>339300</v>
      </c>
      <c r="H26" s="144">
        <v>6859</v>
      </c>
      <c r="I26" s="144">
        <v>8523</v>
      </c>
      <c r="J26" s="82">
        <f t="shared" si="2"/>
        <v>343050</v>
      </c>
      <c r="K26" s="145">
        <v>8523</v>
      </c>
      <c r="L26" s="82">
        <v>343050</v>
      </c>
      <c r="M26" s="145">
        <v>8523</v>
      </c>
      <c r="N26" s="82">
        <v>343050</v>
      </c>
      <c r="O26" s="145">
        <v>8523</v>
      </c>
    </row>
    <row r="27" spans="1:15" s="146" customFormat="1" x14ac:dyDescent="0.25">
      <c r="A27" s="147"/>
      <c r="B27" s="142" t="s">
        <v>27</v>
      </c>
      <c r="C27" s="25">
        <v>11</v>
      </c>
      <c r="D27" s="25">
        <v>1</v>
      </c>
      <c r="E27" s="54">
        <f t="shared" si="0"/>
        <v>12</v>
      </c>
      <c r="F27" s="143">
        <v>427500</v>
      </c>
      <c r="G27" s="81">
        <f t="shared" si="1"/>
        <v>431250</v>
      </c>
      <c r="H27" s="144">
        <v>8221</v>
      </c>
      <c r="I27" s="144">
        <v>10859</v>
      </c>
      <c r="J27" s="82">
        <f t="shared" si="2"/>
        <v>435000</v>
      </c>
      <c r="K27" s="145">
        <v>10859</v>
      </c>
      <c r="L27" s="82">
        <v>435000</v>
      </c>
      <c r="M27" s="145">
        <v>10859</v>
      </c>
      <c r="N27" s="82">
        <v>435000</v>
      </c>
      <c r="O27" s="145">
        <v>10859</v>
      </c>
    </row>
    <row r="28" spans="1:15" s="146" customFormat="1" x14ac:dyDescent="0.25">
      <c r="A28" s="147"/>
      <c r="B28" s="142" t="s">
        <v>28</v>
      </c>
      <c r="C28" s="25">
        <v>2</v>
      </c>
      <c r="D28" s="25"/>
      <c r="E28" s="54">
        <f t="shared" si="0"/>
        <v>2</v>
      </c>
      <c r="F28" s="143">
        <v>322500</v>
      </c>
      <c r="G28" s="81">
        <f t="shared" si="1"/>
        <v>326250</v>
      </c>
      <c r="H28" s="144">
        <v>6859</v>
      </c>
      <c r="I28" s="144">
        <v>8192</v>
      </c>
      <c r="J28" s="82">
        <f t="shared" si="2"/>
        <v>330000</v>
      </c>
      <c r="K28" s="145">
        <v>8192</v>
      </c>
      <c r="L28" s="82">
        <v>330000</v>
      </c>
      <c r="M28" s="145">
        <v>8192</v>
      </c>
      <c r="N28" s="82">
        <v>330000</v>
      </c>
      <c r="O28" s="145">
        <v>8192</v>
      </c>
    </row>
    <row r="29" spans="1:15" s="146" customFormat="1" x14ac:dyDescent="0.25">
      <c r="A29" s="147"/>
      <c r="B29" s="142" t="s">
        <v>29</v>
      </c>
      <c r="C29" s="25">
        <v>1</v>
      </c>
      <c r="D29" s="25"/>
      <c r="E29" s="54">
        <f t="shared" si="0"/>
        <v>1</v>
      </c>
      <c r="F29" s="143">
        <v>355450</v>
      </c>
      <c r="G29" s="81">
        <f t="shared" si="1"/>
        <v>359200</v>
      </c>
      <c r="H29" s="144">
        <v>6859</v>
      </c>
      <c r="I29" s="144">
        <v>9028</v>
      </c>
      <c r="J29" s="82">
        <f t="shared" si="2"/>
        <v>362950</v>
      </c>
      <c r="K29" s="145">
        <v>9028</v>
      </c>
      <c r="L29" s="82">
        <v>362950</v>
      </c>
      <c r="M29" s="145">
        <v>9028</v>
      </c>
      <c r="N29" s="82">
        <v>362950</v>
      </c>
      <c r="O29" s="145">
        <v>9028</v>
      </c>
    </row>
    <row r="30" spans="1:15" s="146" customFormat="1" x14ac:dyDescent="0.25">
      <c r="B30" s="142" t="s">
        <v>30</v>
      </c>
      <c r="C30" s="25">
        <v>1</v>
      </c>
      <c r="D30" s="25"/>
      <c r="E30" s="54">
        <f t="shared" si="0"/>
        <v>1</v>
      </c>
      <c r="F30" s="143">
        <v>396700</v>
      </c>
      <c r="G30" s="81">
        <f t="shared" si="1"/>
        <v>400450</v>
      </c>
      <c r="H30" s="144">
        <v>7623</v>
      </c>
      <c r="I30" s="144">
        <v>10076</v>
      </c>
      <c r="J30" s="82">
        <f t="shared" si="2"/>
        <v>404200</v>
      </c>
      <c r="K30" s="145">
        <v>10076</v>
      </c>
      <c r="L30" s="82">
        <v>404200</v>
      </c>
      <c r="M30" s="145">
        <v>10076</v>
      </c>
      <c r="N30" s="82">
        <v>404200</v>
      </c>
      <c r="O30" s="145">
        <v>10076</v>
      </c>
    </row>
    <row r="31" spans="1:15" s="146" customFormat="1" x14ac:dyDescent="0.25">
      <c r="B31" s="142" t="s">
        <v>31</v>
      </c>
      <c r="C31" s="25">
        <v>1</v>
      </c>
      <c r="D31" s="25"/>
      <c r="E31" s="54">
        <f t="shared" si="0"/>
        <v>1</v>
      </c>
      <c r="F31" s="143">
        <v>296800</v>
      </c>
      <c r="G31" s="81">
        <f t="shared" si="1"/>
        <v>300550</v>
      </c>
      <c r="H31" s="144">
        <v>6859</v>
      </c>
      <c r="I31" s="144">
        <v>7539</v>
      </c>
      <c r="J31" s="82">
        <f t="shared" si="2"/>
        <v>304300</v>
      </c>
      <c r="K31" s="145">
        <v>7539</v>
      </c>
      <c r="L31" s="82">
        <v>304300</v>
      </c>
      <c r="M31" s="145">
        <v>7539</v>
      </c>
      <c r="N31" s="82">
        <v>304300</v>
      </c>
      <c r="O31" s="145">
        <v>7539</v>
      </c>
    </row>
    <row r="32" spans="1:15" s="146" customFormat="1" x14ac:dyDescent="0.25">
      <c r="A32" s="141"/>
      <c r="B32" s="142" t="s">
        <v>32</v>
      </c>
      <c r="C32" s="25">
        <v>3</v>
      </c>
      <c r="D32" s="25"/>
      <c r="E32" s="54">
        <f t="shared" si="0"/>
        <v>3</v>
      </c>
      <c r="F32" s="143">
        <v>322500</v>
      </c>
      <c r="G32" s="81">
        <f t="shared" si="1"/>
        <v>326250</v>
      </c>
      <c r="H32" s="144">
        <v>6859</v>
      </c>
      <c r="I32" s="144">
        <v>8192</v>
      </c>
      <c r="J32" s="82">
        <f t="shared" si="2"/>
        <v>330000</v>
      </c>
      <c r="K32" s="145">
        <v>8192</v>
      </c>
      <c r="L32" s="82">
        <v>330000</v>
      </c>
      <c r="M32" s="145">
        <v>8192</v>
      </c>
      <c r="N32" s="82">
        <v>330000</v>
      </c>
      <c r="O32" s="145">
        <v>8192</v>
      </c>
    </row>
    <row r="33" spans="1:15" s="146" customFormat="1" x14ac:dyDescent="0.25">
      <c r="A33" s="141"/>
      <c r="B33" s="142" t="s">
        <v>33</v>
      </c>
      <c r="C33" s="25">
        <v>1</v>
      </c>
      <c r="D33" s="25"/>
      <c r="E33" s="54">
        <f t="shared" si="0"/>
        <v>1</v>
      </c>
      <c r="F33" s="143">
        <v>348100</v>
      </c>
      <c r="G33" s="81">
        <f t="shared" si="1"/>
        <v>351850</v>
      </c>
      <c r="H33" s="144">
        <v>6859</v>
      </c>
      <c r="I33" s="144">
        <v>8842</v>
      </c>
      <c r="J33" s="82">
        <f t="shared" si="2"/>
        <v>355600</v>
      </c>
      <c r="K33" s="145">
        <v>8842</v>
      </c>
      <c r="L33" s="82">
        <v>355600</v>
      </c>
      <c r="M33" s="145">
        <v>8842</v>
      </c>
      <c r="N33" s="82">
        <v>355600</v>
      </c>
      <c r="O33" s="145">
        <v>8842</v>
      </c>
    </row>
    <row r="34" spans="1:15" s="146" customFormat="1" x14ac:dyDescent="0.25">
      <c r="B34" s="142" t="s">
        <v>34</v>
      </c>
      <c r="C34" s="25">
        <v>5</v>
      </c>
      <c r="D34" s="25">
        <v>1</v>
      </c>
      <c r="E34" s="54">
        <f t="shared" si="0"/>
        <v>6</v>
      </c>
      <c r="F34" s="143">
        <v>270750</v>
      </c>
      <c r="G34" s="81">
        <f t="shared" si="1"/>
        <v>274500</v>
      </c>
      <c r="H34" s="144">
        <v>6835</v>
      </c>
      <c r="I34" s="144">
        <v>6877</v>
      </c>
      <c r="J34" s="82">
        <f t="shared" si="2"/>
        <v>278250</v>
      </c>
      <c r="K34" s="145">
        <v>6877</v>
      </c>
      <c r="L34" s="82">
        <v>278250</v>
      </c>
      <c r="M34" s="145">
        <v>6877</v>
      </c>
      <c r="N34" s="82">
        <v>278250</v>
      </c>
      <c r="O34" s="145">
        <v>6877</v>
      </c>
    </row>
    <row r="35" spans="1:15" s="146" customFormat="1" x14ac:dyDescent="0.25">
      <c r="A35" s="141"/>
      <c r="B35" s="142" t="s">
        <v>35</v>
      </c>
      <c r="C35" s="25">
        <v>1</v>
      </c>
      <c r="D35" s="25"/>
      <c r="E35" s="54">
        <f t="shared" si="0"/>
        <v>1</v>
      </c>
      <c r="F35" s="143">
        <v>285500</v>
      </c>
      <c r="G35" s="81">
        <f t="shared" si="1"/>
        <v>289250</v>
      </c>
      <c r="H35" s="144">
        <v>6859</v>
      </c>
      <c r="I35" s="144">
        <v>7252</v>
      </c>
      <c r="J35" s="82">
        <f t="shared" si="2"/>
        <v>293000</v>
      </c>
      <c r="K35" s="145">
        <v>7252</v>
      </c>
      <c r="L35" s="82">
        <v>293000</v>
      </c>
      <c r="M35" s="145">
        <v>7252</v>
      </c>
      <c r="N35" s="82">
        <v>293000</v>
      </c>
      <c r="O35" s="145">
        <v>7252</v>
      </c>
    </row>
    <row r="36" spans="1:15" s="146" customFormat="1" x14ac:dyDescent="0.25">
      <c r="A36" s="141"/>
      <c r="B36" s="142" t="s">
        <v>36</v>
      </c>
      <c r="C36" s="25"/>
      <c r="D36" s="25">
        <v>1</v>
      </c>
      <c r="E36" s="54">
        <f t="shared" si="0"/>
        <v>1</v>
      </c>
      <c r="F36" s="143">
        <v>288500</v>
      </c>
      <c r="G36" s="81">
        <f t="shared" si="1"/>
        <v>292250</v>
      </c>
      <c r="H36" s="144">
        <v>6859</v>
      </c>
      <c r="I36" s="144">
        <v>7328</v>
      </c>
      <c r="J36" s="82">
        <f t="shared" si="2"/>
        <v>296000</v>
      </c>
      <c r="K36" s="145">
        <v>7328</v>
      </c>
      <c r="L36" s="82">
        <v>296000</v>
      </c>
      <c r="M36" s="145">
        <v>7328</v>
      </c>
      <c r="N36" s="82">
        <v>296000</v>
      </c>
      <c r="O36" s="145">
        <v>7328</v>
      </c>
    </row>
    <row r="37" spans="1:15" s="146" customFormat="1" x14ac:dyDescent="0.25">
      <c r="A37" s="141"/>
      <c r="B37" s="142" t="s">
        <v>37</v>
      </c>
      <c r="C37" s="25">
        <v>2</v>
      </c>
      <c r="D37" s="25"/>
      <c r="E37" s="54">
        <f t="shared" si="0"/>
        <v>2</v>
      </c>
      <c r="F37" s="143">
        <v>355600</v>
      </c>
      <c r="G37" s="81">
        <f t="shared" si="1"/>
        <v>359350</v>
      </c>
      <c r="H37" s="144">
        <v>6859</v>
      </c>
      <c r="I37" s="144">
        <v>9032</v>
      </c>
      <c r="J37" s="82">
        <f t="shared" si="2"/>
        <v>363100</v>
      </c>
      <c r="K37" s="145">
        <v>9032</v>
      </c>
      <c r="L37" s="82">
        <v>363100</v>
      </c>
      <c r="M37" s="145">
        <v>9032</v>
      </c>
      <c r="N37" s="82">
        <v>363100</v>
      </c>
      <c r="O37" s="145">
        <v>9032</v>
      </c>
    </row>
    <row r="38" spans="1:15" s="22" customFormat="1" x14ac:dyDescent="0.25">
      <c r="A38" s="15"/>
      <c r="B38" s="23" t="s">
        <v>38</v>
      </c>
      <c r="C38" s="139">
        <v>1</v>
      </c>
      <c r="D38" s="139"/>
      <c r="E38" s="140">
        <f t="shared" si="0"/>
        <v>1</v>
      </c>
      <c r="F38" s="26">
        <v>291250</v>
      </c>
      <c r="G38" s="20">
        <f t="shared" si="1"/>
        <v>295000</v>
      </c>
      <c r="H38" s="27">
        <v>6859</v>
      </c>
      <c r="I38" s="27">
        <v>7398</v>
      </c>
      <c r="J38" s="55">
        <f t="shared" si="2"/>
        <v>298750</v>
      </c>
      <c r="K38" s="56">
        <v>7398</v>
      </c>
      <c r="L38" s="82">
        <v>298750</v>
      </c>
      <c r="M38" s="56">
        <v>7398</v>
      </c>
      <c r="N38" s="82">
        <v>298750</v>
      </c>
      <c r="O38" s="56">
        <v>7398</v>
      </c>
    </row>
    <row r="39" spans="1:15" x14ac:dyDescent="0.25">
      <c r="A39" s="30"/>
      <c r="B39" s="156" t="s">
        <v>40</v>
      </c>
      <c r="C39" s="157">
        <f>+SUM(C11:C38)</f>
        <v>111</v>
      </c>
      <c r="D39" s="157">
        <f>+SUM(D11:D38)</f>
        <v>26</v>
      </c>
      <c r="E39" s="157">
        <f>+SUM(E11:E38)</f>
        <v>137</v>
      </c>
      <c r="F39" s="158">
        <f t="shared" ref="F39:M39" si="3">+SUM(F11:F38)</f>
        <v>16395589</v>
      </c>
      <c r="G39" s="159">
        <f t="shared" si="3"/>
        <v>16496839</v>
      </c>
      <c r="H39" s="159">
        <f t="shared" si="3"/>
        <v>278857</v>
      </c>
      <c r="I39" s="159">
        <f t="shared" si="3"/>
        <v>303719</v>
      </c>
      <c r="J39" s="160">
        <f t="shared" si="3"/>
        <v>16598089</v>
      </c>
      <c r="K39" s="160">
        <f t="shared" si="3"/>
        <v>303719</v>
      </c>
      <c r="L39" s="160">
        <f t="shared" si="3"/>
        <v>16902089</v>
      </c>
      <c r="M39" s="160">
        <f t="shared" si="3"/>
        <v>303719</v>
      </c>
      <c r="N39" s="160">
        <f t="shared" ref="N39:O39" si="4">+SUM(N11:N38)</f>
        <v>16902089</v>
      </c>
      <c r="O39" s="160">
        <f t="shared" si="4"/>
        <v>303719</v>
      </c>
    </row>
    <row r="40" spans="1:15" ht="15.75" customHeight="1" x14ac:dyDescent="0.25">
      <c r="A40" s="37"/>
      <c r="B40" s="181" t="s">
        <v>55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</row>
    <row r="41" spans="1:15" ht="9.75" customHeight="1" x14ac:dyDescent="0.25">
      <c r="A41" s="3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x14ac:dyDescent="0.25">
      <c r="A42" s="5"/>
      <c r="B42" s="137" t="s">
        <v>69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48"/>
      <c r="O42" s="148"/>
    </row>
    <row r="43" spans="1:15" x14ac:dyDescent="0.25">
      <c r="A43" s="6"/>
      <c r="B43" s="47"/>
      <c r="D43" s="14"/>
      <c r="E43" s="9"/>
      <c r="F43" s="43"/>
      <c r="G43" s="45"/>
      <c r="I43" s="14"/>
      <c r="J43" s="45"/>
      <c r="K43" s="14"/>
      <c r="L43" s="45"/>
      <c r="M43" s="14"/>
      <c r="N43" s="45"/>
      <c r="O43" s="14"/>
    </row>
    <row r="44" spans="1:15" x14ac:dyDescent="0.25">
      <c r="A44" s="5"/>
      <c r="C44" s="42"/>
      <c r="D44" s="9"/>
      <c r="E44" s="9"/>
      <c r="F44" s="45"/>
      <c r="G44" s="45"/>
      <c r="H44" s="45"/>
      <c r="I44" s="47"/>
      <c r="J44" s="45"/>
      <c r="K44" s="49"/>
      <c r="L44" s="45"/>
      <c r="M44" s="49"/>
      <c r="N44" s="45"/>
      <c r="O44" s="49"/>
    </row>
    <row r="45" spans="1:15" x14ac:dyDescent="0.25">
      <c r="B45" s="9"/>
      <c r="C45" s="42"/>
      <c r="D45" s="5"/>
      <c r="E45" s="9"/>
      <c r="F45" s="45"/>
      <c r="G45" s="45"/>
      <c r="H45" s="45"/>
      <c r="I45" s="42"/>
      <c r="J45" s="45"/>
      <c r="K45" s="14"/>
      <c r="L45" s="45"/>
      <c r="M45" s="14"/>
      <c r="N45" s="45"/>
      <c r="O45" s="14"/>
    </row>
    <row r="46" spans="1:15" x14ac:dyDescent="0.25">
      <c r="A46" s="5"/>
      <c r="B46" s="42"/>
      <c r="C46" s="42"/>
      <c r="D46" s="5"/>
      <c r="E46" s="9"/>
      <c r="F46" s="45"/>
      <c r="G46" s="4"/>
      <c r="H46" s="4"/>
      <c r="I46" s="42"/>
      <c r="J46" s="45"/>
      <c r="K46" s="49"/>
      <c r="L46" s="45"/>
      <c r="M46" s="49"/>
      <c r="N46" s="45"/>
      <c r="O46" s="49"/>
    </row>
    <row r="47" spans="1:15" x14ac:dyDescent="0.25">
      <c r="A47" s="7"/>
      <c r="C47" s="42"/>
      <c r="D47" s="5"/>
      <c r="E47" s="9"/>
      <c r="F47" s="45"/>
      <c r="G47" s="45"/>
      <c r="H47" s="45"/>
      <c r="I47" s="12"/>
      <c r="J47" s="45"/>
      <c r="K47" s="9"/>
      <c r="L47" s="45"/>
      <c r="M47" s="9"/>
      <c r="N47" s="45"/>
      <c r="O47" s="9"/>
    </row>
    <row r="48" spans="1:15" ht="16.5" thickBot="1" x14ac:dyDescent="0.3">
      <c r="A48" s="6"/>
      <c r="B48" s="42"/>
      <c r="C48" s="5"/>
      <c r="D48" s="9"/>
      <c r="E48" s="9"/>
      <c r="F48" s="45"/>
      <c r="G48" s="45"/>
      <c r="H48" s="45"/>
      <c r="I48" s="47"/>
      <c r="J48" s="45"/>
      <c r="L48" s="45"/>
      <c r="N48" s="45"/>
    </row>
    <row r="49" spans="1:16" ht="16.5" thickBot="1" x14ac:dyDescent="0.3">
      <c r="A49" s="49"/>
      <c r="B49" s="47"/>
      <c r="C49" s="42"/>
      <c r="D49" s="9"/>
      <c r="E49" s="42"/>
      <c r="F49" s="62"/>
      <c r="G49" s="134"/>
      <c r="H49" s="45"/>
      <c r="I49" s="47"/>
      <c r="J49" s="134"/>
      <c r="K49" s="9"/>
      <c r="L49" s="45"/>
      <c r="M49" s="9"/>
      <c r="N49" s="45"/>
      <c r="O49" s="9"/>
    </row>
    <row r="50" spans="1:16" x14ac:dyDescent="0.25">
      <c r="A50" s="49"/>
      <c r="B50" s="47"/>
      <c r="D50" s="174"/>
      <c r="F50" s="2"/>
      <c r="G50" s="2"/>
      <c r="H50" s="45"/>
      <c r="I50" s="47"/>
      <c r="J50" s="74" t="s">
        <v>43</v>
      </c>
      <c r="K50" s="90"/>
      <c r="L50" s="92"/>
      <c r="M50" s="90"/>
      <c r="N50" s="92"/>
      <c r="O50" s="90"/>
    </row>
    <row r="51" spans="1:16" x14ac:dyDescent="0.25">
      <c r="A51" s="7"/>
      <c r="B51" s="42"/>
      <c r="C51" s="47"/>
      <c r="D51" s="175"/>
      <c r="E51" s="91"/>
      <c r="F51" s="91"/>
      <c r="G51" s="10"/>
      <c r="H51" s="45"/>
      <c r="I51" s="47"/>
      <c r="J51" s="90" t="s">
        <v>44</v>
      </c>
      <c r="K51" s="9"/>
      <c r="L51" s="46"/>
      <c r="M51" s="9"/>
      <c r="N51" s="46"/>
      <c r="O51" s="9"/>
      <c r="P51" s="96"/>
    </row>
    <row r="52" spans="1:16" x14ac:dyDescent="0.25">
      <c r="A52" s="6"/>
      <c r="B52" s="42"/>
      <c r="C52" s="42"/>
      <c r="D52" s="167"/>
      <c r="J52" s="90" t="s">
        <v>56</v>
      </c>
      <c r="K52" s="91"/>
      <c r="L52" s="91"/>
      <c r="M52" s="91"/>
      <c r="N52" s="91"/>
      <c r="O52" s="91"/>
      <c r="P52" s="96"/>
    </row>
    <row r="53" spans="1:16" x14ac:dyDescent="0.25">
      <c r="A53" s="49"/>
      <c r="B53" s="14"/>
      <c r="C53" s="14"/>
      <c r="D53" s="47"/>
      <c r="E53" s="47"/>
      <c r="F53" s="43"/>
      <c r="G53" s="46"/>
      <c r="H53" s="135"/>
      <c r="I53" s="47"/>
      <c r="J53" s="46"/>
      <c r="L53" s="46"/>
      <c r="N53" s="46"/>
      <c r="P53" s="96"/>
    </row>
    <row r="54" spans="1:16" x14ac:dyDescent="0.25">
      <c r="P54" s="96"/>
    </row>
  </sheetData>
  <mergeCells count="9">
    <mergeCell ref="B6:O6"/>
    <mergeCell ref="B8:K8"/>
    <mergeCell ref="D50:D52"/>
    <mergeCell ref="B40:O41"/>
    <mergeCell ref="B1:O1"/>
    <mergeCell ref="B2:O2"/>
    <mergeCell ref="B3:O3"/>
    <mergeCell ref="B4:O4"/>
    <mergeCell ref="B5:O5"/>
  </mergeCells>
  <pageMargins left="0.31496062992125984" right="0" top="0.55118110236220474" bottom="0.15748031496062992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II Semestre 2019</vt:lpstr>
      <vt:lpstr>Anual 2020</vt:lpstr>
      <vt:lpstr>31-05-2021</vt:lpstr>
      <vt:lpstr>30-06-2021</vt:lpstr>
      <vt:lpstr>30-09-2021</vt:lpstr>
      <vt:lpstr>31-12-2021</vt:lpstr>
      <vt:lpstr>30-06-2022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2022-07-29T21:59:49Z</dcterms:created>
  <dcterms:modified xsi:type="dcterms:W3CDTF">2022-07-29T21:59:53Z</dcterms:modified>
</cp:coreProperties>
</file>